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_VEREJNÉ OBSTARAVANIE\VO_Oprava strechy BD\Určenie PHZ-Oprava strechy na BD\"/>
    </mc:Choice>
  </mc:AlternateContent>
  <xr:revisionPtr revIDLastSave="0" documentId="13_ncr:1_{40BABF57-719C-482F-B87A-BBA07E095E82}" xr6:coauthVersionLast="45" xr6:coauthVersionMax="46" xr10:uidLastSave="{00000000-0000-0000-0000-000000000000}"/>
  <bookViews>
    <workbookView xWindow="-60" yWindow="-60" windowWidth="28920" windowHeight="15660" tabRatio="941" xr2:uid="{00000000-000D-0000-FFFF-FFFF00000000}"/>
  </bookViews>
  <sheets>
    <sheet name="Výkaz výmer" sheetId="47" r:id="rId1"/>
  </sheets>
  <definedNames>
    <definedName name="_xlnm.Print_Titles" localSheetId="0">'Výkaz výmer'!$1:$20</definedName>
    <definedName name="_xlnm.Print_Area" localSheetId="0">'Výkaz výmer'!$A$1:$H$84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47" l="1"/>
  <c r="H70" i="47" l="1"/>
  <c r="H61" i="47" l="1"/>
  <c r="H62" i="47"/>
  <c r="H63" i="47"/>
  <c r="H64" i="47"/>
  <c r="H65" i="47"/>
  <c r="H66" i="47"/>
  <c r="H67" i="47"/>
  <c r="H68" i="47"/>
  <c r="H69" i="47"/>
  <c r="H24" i="47" l="1"/>
  <c r="H71" i="47"/>
  <c r="H59" i="47"/>
  <c r="H58" i="47"/>
  <c r="H56" i="47"/>
  <c r="H55" i="47"/>
  <c r="H54" i="47"/>
  <c r="H52" i="47"/>
  <c r="H51" i="47" s="1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6" i="47"/>
  <c r="H35" i="47"/>
  <c r="H34" i="47"/>
  <c r="H33" i="47"/>
  <c r="H32" i="47"/>
  <c r="H31" i="47"/>
  <c r="H28" i="47"/>
  <c r="H27" i="47"/>
  <c r="H26" i="47"/>
  <c r="H25" i="47"/>
  <c r="H23" i="47"/>
  <c r="H57" i="47" l="1"/>
  <c r="H37" i="47"/>
  <c r="H30" i="47"/>
  <c r="H53" i="47"/>
  <c r="H22" i="47"/>
  <c r="H21" i="47" s="1"/>
  <c r="H29" i="47" l="1"/>
  <c r="H73" i="47" s="1"/>
  <c r="H75" i="47" l="1"/>
  <c r="H76" i="47" s="1"/>
</calcChain>
</file>

<file path=xl/sharedStrings.xml><?xml version="1.0" encoding="utf-8"?>
<sst xmlns="http://schemas.openxmlformats.org/spreadsheetml/2006/main" count="237" uniqueCount="156">
  <si>
    <t>Dátum:</t>
  </si>
  <si>
    <t>Popis</t>
  </si>
  <si>
    <t>Kód položky</t>
  </si>
  <si>
    <t>MJ</t>
  </si>
  <si>
    <t>m2</t>
  </si>
  <si>
    <t>m</t>
  </si>
  <si>
    <t>Ostatné konštrukcie a práce-búranie</t>
  </si>
  <si>
    <t>t</t>
  </si>
  <si>
    <t>VÝKAZ VÝMER</t>
  </si>
  <si>
    <t>m3</t>
  </si>
  <si>
    <t>ks</t>
  </si>
  <si>
    <t>Podpis a pečiatka uchádzača</t>
  </si>
  <si>
    <t>Typ</t>
  </si>
  <si>
    <t>1</t>
  </si>
  <si>
    <t>K</t>
  </si>
  <si>
    <t>979011111</t>
  </si>
  <si>
    <t>Zvislá doprava sutiny a vybúraných hmôt za prvé podlažie nad alebo pod základným podlažím</t>
  </si>
  <si>
    <t>2</t>
  </si>
  <si>
    <t>979011121</t>
  </si>
  <si>
    <t>Zvislá doprava sutiny a vybúraných hmôt za každé ďalšie podlažie</t>
  </si>
  <si>
    <t>3</t>
  </si>
  <si>
    <t>979081111</t>
  </si>
  <si>
    <t>Odvoz sutiny a vybúraných hmôt na skládku do 1 km</t>
  </si>
  <si>
    <t>4</t>
  </si>
  <si>
    <t>979081121</t>
  </si>
  <si>
    <t>Odvoz sutiny a vybúraných hmôt na skládku za každý ďalší 1 km</t>
  </si>
  <si>
    <t>5</t>
  </si>
  <si>
    <t>979082111</t>
  </si>
  <si>
    <t>Vnútrostavenisková doprava sutiny a vybúraných hmôt do 10 m</t>
  </si>
  <si>
    <t>6</t>
  </si>
  <si>
    <t>979082121</t>
  </si>
  <si>
    <t>Vnútrostavenisková doprava sutiny a vybúraných hmôt za každých ďalších 5 m</t>
  </si>
  <si>
    <t>D</t>
  </si>
  <si>
    <t>9</t>
  </si>
  <si>
    <t>HSV</t>
  </si>
  <si>
    <t>Práce a dodávky HSV</t>
  </si>
  <si>
    <t>PSV</t>
  </si>
  <si>
    <t>Práce a dodávky PSV</t>
  </si>
  <si>
    <t>762</t>
  </si>
  <si>
    <t>Konštrukcie tesárske</t>
  </si>
  <si>
    <t>762341202</t>
  </si>
  <si>
    <t>Montáž latovania zložitých striech pre sklon do 60°</t>
  </si>
  <si>
    <t>762341252</t>
  </si>
  <si>
    <t>Montáž kontralát pre sklon od 22° do 35°</t>
  </si>
  <si>
    <t>M</t>
  </si>
  <si>
    <t>605120002800</t>
  </si>
  <si>
    <t>Hranoly z mäkkého reziva neopracované nehranené akosť II, prierez 25-100 cm2 inpregnované</t>
  </si>
  <si>
    <t>762342812</t>
  </si>
  <si>
    <t>Demontáž latovania striech so sklonom do 60 st., pri osovej vzdialenosti lát 0,22-0,50 m,  -0.00500t</t>
  </si>
  <si>
    <t>762395000</t>
  </si>
  <si>
    <t>Spojovacie prostriedky pre viazané konštrukcie krovov, debnenie a laťovanie, nadstrešné konštr., spádové kliny - svorky, dosky, klince, pásová oceľ, vruty</t>
  </si>
  <si>
    <t>998762203</t>
  </si>
  <si>
    <t>Presun hmôt pre konštrukcie tesárske v objektoch výšky od 12 do 24 m</t>
  </si>
  <si>
    <t>%</t>
  </si>
  <si>
    <t>764</t>
  </si>
  <si>
    <t>Konštrukcie klampiarske</t>
  </si>
  <si>
    <t>764171102.S</t>
  </si>
  <si>
    <t>Krytina škridloplech pozink farebný veľkoformátová, sklon strechy nad 30° do 45°</t>
  </si>
  <si>
    <t>764171172.S</t>
  </si>
  <si>
    <t>Komín odvetrávací, priemer 110 mm, sklon strechy nad 30° do 45°</t>
  </si>
  <si>
    <t>764171232.S</t>
  </si>
  <si>
    <t>Záveterná lišta pozink farebný, r.š. do 370 mm, sklon strechy 30° od 45°</t>
  </si>
  <si>
    <t>764171255.S</t>
  </si>
  <si>
    <t>Hrebenáč oblý s prevetrávacím pásom pozink farebný, r.š. do 410 mm, sklon strechy od 30° od 45°</t>
  </si>
  <si>
    <t>764171261.S</t>
  </si>
  <si>
    <t>Čelo hrebenáča - štít pozink farebný, sklon strechy od 30° do 45°</t>
  </si>
  <si>
    <t>764171264.S</t>
  </si>
  <si>
    <t>Odkvapové lemovanie pozink farebný, r.š. do 250 mm, sklon strechy od 30° do 45°</t>
  </si>
  <si>
    <t>764171273.S</t>
  </si>
  <si>
    <t>Lapač snehu sedlovy + kotva pozink farebný, sklon strechy od 30° do 45°</t>
  </si>
  <si>
    <t>764171475.S</t>
  </si>
  <si>
    <t>Lemovanie múru bočné zo zvitkov pozink farebný, r.š. 250 mm</t>
  </si>
  <si>
    <t>764173632.S</t>
  </si>
  <si>
    <t>Prechod rôznych sklonov pozink farebný, r.š. do 410 mm, sklon strechy od 30° do 45°</t>
  </si>
  <si>
    <t>764173702.S</t>
  </si>
  <si>
    <t>Manžeta tesniaca gumová nedelená na prestup rúr a káblov, priemer 100-250 mm</t>
  </si>
  <si>
    <t>764173711.S</t>
  </si>
  <si>
    <t>Ochranná vetracia mriežka proti hmyzu, šírky 80 mm</t>
  </si>
  <si>
    <t>764900002.S</t>
  </si>
  <si>
    <t>Kontaktná paropriepustná fólia pod strešnú krytinu, plošná hmotnosť 140 g/m2</t>
  </si>
  <si>
    <t>998764203</t>
  </si>
  <si>
    <t>Presun hmôt pre konštrukcie klampiarske v objektoch</t>
  </si>
  <si>
    <t>765</t>
  </si>
  <si>
    <t>Konštrukcie - krytiny tvrdé</t>
  </si>
  <si>
    <t>765332810</t>
  </si>
  <si>
    <t>Demontáž betónovej krytiny uloženej na sucho, do sutiny , sklon strechy do 45°, -0,05t</t>
  </si>
  <si>
    <t>767</t>
  </si>
  <si>
    <t>Konštrukcie doplnkové kovové</t>
  </si>
  <si>
    <t>767310120</t>
  </si>
  <si>
    <t>Montáž výlezu do šikmej strechy pre nevykurované priestory</t>
  </si>
  <si>
    <t>611330000100.S</t>
  </si>
  <si>
    <t>Vylez WGT 46x55cm Ral 7022 pre šikmú strechu, pre neizolované, nevykurované priestory</t>
  </si>
  <si>
    <t>998767203</t>
  </si>
  <si>
    <t>Presun hmôt pre kovové stavebné doplnkové konštrukcie v objektoch výšky nad 12 do 24 m</t>
  </si>
  <si>
    <t>OST</t>
  </si>
  <si>
    <t>Ostatné</t>
  </si>
  <si>
    <t>OST0001121</t>
  </si>
  <si>
    <t>Demontáž klampiarskych prvkov</t>
  </si>
  <si>
    <t>bm</t>
  </si>
  <si>
    <t>OST0001122</t>
  </si>
  <si>
    <t>Montáž strešnej krytiny s príslušenstvom</t>
  </si>
  <si>
    <t>OST0001123</t>
  </si>
  <si>
    <t>OST0001124</t>
  </si>
  <si>
    <t>Montáž odkvapového systému</t>
  </si>
  <si>
    <t>Hod</t>
  </si>
  <si>
    <t>OST0001126</t>
  </si>
  <si>
    <t>IzoláciaNaturRoll 039 10cm, parozábrana, montáž</t>
  </si>
  <si>
    <t>Bytový dom s opatrovateľskou službou</t>
  </si>
  <si>
    <t>Miesto:</t>
  </si>
  <si>
    <t>ul. 29. augusta 1, 972 51 Handlová</t>
  </si>
  <si>
    <t>Mesto Handlová</t>
  </si>
  <si>
    <t>Spracovateľ:</t>
  </si>
  <si>
    <t xml:space="preserve">Stavba:   </t>
  </si>
  <si>
    <r>
      <t xml:space="preserve">... </t>
    </r>
    <r>
      <rPr>
        <i/>
        <sz val="10"/>
        <color rgb="FFFF0000"/>
        <rFont val="Arial"/>
        <family val="2"/>
        <charset val="238"/>
      </rPr>
      <t>(vyplní uchádzač)</t>
    </r>
  </si>
  <si>
    <t>Cena celkom v EUR bez DPH</t>
  </si>
  <si>
    <t>Jednotková cena v EUR bez DPH</t>
  </si>
  <si>
    <t>Celková cena v EUR bez DPH</t>
  </si>
  <si>
    <t>Sadzba DPH</t>
  </si>
  <si>
    <t>Výška DPH v EUR</t>
  </si>
  <si>
    <t>Celková cena v EUR s DPH</t>
  </si>
  <si>
    <t>P.č.</t>
  </si>
  <si>
    <t>Dodávka odkvapového systému:</t>
  </si>
  <si>
    <t>Odkvapový žľab 33/4 TM</t>
  </si>
  <si>
    <t>Hák s prelisom 33/550 TM</t>
  </si>
  <si>
    <t>Roh farebný vonkajší 33 TM</t>
  </si>
  <si>
    <t>Kotlík farebný 33/120 TM</t>
  </si>
  <si>
    <t>Koleno farebné 120 TM</t>
  </si>
  <si>
    <t>Zvodová rúra 120/1 TM</t>
  </si>
  <si>
    <t>Sikaflex 11FC hnedý 300ml</t>
  </si>
  <si>
    <t>Skrutka farmárska 4,8x20 Ral8019</t>
  </si>
  <si>
    <t>32.1</t>
  </si>
  <si>
    <t>32.2</t>
  </si>
  <si>
    <t>32.3</t>
  </si>
  <si>
    <t>32.4</t>
  </si>
  <si>
    <t>32.5</t>
  </si>
  <si>
    <t>32.6</t>
  </si>
  <si>
    <t>32.7</t>
  </si>
  <si>
    <t>32.8</t>
  </si>
  <si>
    <t>OST0001125</t>
  </si>
  <si>
    <t>Použitie výťažného rebríku s plošinou</t>
  </si>
  <si>
    <t>R</t>
  </si>
  <si>
    <t>Poplatok za skládku odpadu</t>
  </si>
  <si>
    <t xml:space="preserve">Oprava strechy na bytovom dome </t>
  </si>
  <si>
    <t>Verejný obstarávateľ</t>
  </si>
  <si>
    <t>Cenová ponuka v rámci prieskumu trhu na účely určenia predpokladanej hodnoty zákazky</t>
  </si>
  <si>
    <t>Námestie baníkov 7, 972 51 Handlová</t>
  </si>
  <si>
    <t>Predmet zákazky:</t>
  </si>
  <si>
    <t>Základné údaje uchádzača</t>
  </si>
  <si>
    <t>Adresa sídla:</t>
  </si>
  <si>
    <t>IČO:</t>
  </si>
  <si>
    <t>DIČ:</t>
  </si>
  <si>
    <t>IČ DPH:</t>
  </si>
  <si>
    <t xml:space="preserve">Názov alebo obchodné meno: </t>
  </si>
  <si>
    <t>Štatutárny zástupca:</t>
  </si>
  <si>
    <t>Množstvo výmera</t>
  </si>
  <si>
    <t>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</si>
</sst>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.0000"/>
  </numFmts>
  <fonts count="36" x14ac:knownFonts="1">
    <font>
      <sz val="10"/>
      <name val="Arial"/>
      <charset val="110"/>
    </font>
    <font>
      <sz val="10"/>
      <name val="Arial"/>
      <family val="2"/>
      <charset val="238"/>
    </font>
    <font>
      <sz val="10"/>
      <name val="Helv"/>
      <charset val="238"/>
    </font>
    <font>
      <b/>
      <sz val="8"/>
      <name val="Arial CE"/>
      <charset val="238"/>
    </font>
    <font>
      <b/>
      <u/>
      <sz val="10"/>
      <color indexed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00000A"/>
      <name val="Arial"/>
      <family val="2"/>
      <charset val="238"/>
    </font>
    <font>
      <sz val="8"/>
      <color rgb="FF003366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8"/>
      <name val="Arial"/>
      <charset val="110"/>
    </font>
    <font>
      <sz val="10"/>
      <name val="Arial CE"/>
      <charset val="238"/>
    </font>
    <font>
      <sz val="8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 applyAlignment="0">
      <alignment vertical="top" wrapText="1"/>
      <protection locked="0"/>
    </xf>
    <xf numFmtId="0" fontId="2" fillId="0" borderId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12" applyNumberFormat="0" applyFill="0" applyAlignment="0" applyProtection="0"/>
    <xf numFmtId="0" fontId="9" fillId="3" borderId="0" applyNumberFormat="0" applyBorder="0" applyAlignment="0" applyProtection="0"/>
    <xf numFmtId="0" fontId="10" fillId="5" borderId="11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0" applyNumberFormat="0" applyFill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1" fillId="0" borderId="0" applyAlignment="0">
      <alignment vertical="top" wrapText="1"/>
      <protection locked="0"/>
    </xf>
    <xf numFmtId="0" fontId="27" fillId="0" borderId="0"/>
  </cellStyleXfs>
  <cellXfs count="97">
    <xf numFmtId="0" fontId="0" fillId="0" borderId="0" xfId="0" applyAlignment="1">
      <protection locked="0"/>
    </xf>
    <xf numFmtId="0" fontId="18" fillId="0" borderId="0" xfId="0" applyFont="1" applyAlignment="1" applyProtection="1">
      <alignment horizontal="left" vertical="center"/>
    </xf>
    <xf numFmtId="0" fontId="19" fillId="0" borderId="7" xfId="0" applyFont="1" applyBorder="1" applyAlignment="1">
      <alignment horizontal="center" vertical="center"/>
      <protection locked="0"/>
    </xf>
    <xf numFmtId="49" fontId="19" fillId="0" borderId="7" xfId="0" applyNumberFormat="1" applyFont="1" applyBorder="1" applyAlignment="1">
      <alignment horizontal="left" vertical="center" wrapText="1"/>
      <protection locked="0"/>
    </xf>
    <xf numFmtId="0" fontId="19" fillId="0" borderId="7" xfId="0" applyFont="1" applyBorder="1" applyAlignment="1">
      <alignment horizontal="left" vertical="center" wrapText="1"/>
      <protection locked="0"/>
    </xf>
    <xf numFmtId="0" fontId="19" fillId="0" borderId="7" xfId="0" applyFont="1" applyBorder="1" applyAlignment="1">
      <alignment horizontal="center" vertical="center" wrapText="1"/>
      <protection locked="0"/>
    </xf>
    <xf numFmtId="164" fontId="19" fillId="0" borderId="7" xfId="0" applyNumberFormat="1" applyFont="1" applyBorder="1" applyAlignment="1">
      <alignment vertical="center"/>
      <protection locked="0"/>
    </xf>
    <xf numFmtId="4" fontId="19" fillId="0" borderId="7" xfId="0" applyNumberFormat="1" applyFont="1" applyBorder="1" applyAlignment="1">
      <alignment vertical="center"/>
      <protection locked="0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4" fontId="17" fillId="0" borderId="0" xfId="0" applyNumberFormat="1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4" fontId="0" fillId="0" borderId="0" xfId="0" applyNumberForma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right" vertical="center"/>
    </xf>
    <xf numFmtId="0" fontId="21" fillId="0" borderId="1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2" fillId="0" borderId="14" xfId="0" applyNumberFormat="1" applyFont="1" applyBorder="1" applyAlignment="1" applyProtection="1">
      <alignment vertical="center"/>
    </xf>
    <xf numFmtId="0" fontId="19" fillId="0" borderId="8" xfId="0" applyFont="1" applyBorder="1" applyAlignment="1">
      <alignment horizontal="center" vertical="center"/>
      <protection locked="0"/>
    </xf>
    <xf numFmtId="4" fontId="19" fillId="0" borderId="9" xfId="0" applyNumberFormat="1" applyFont="1" applyBorder="1" applyAlignment="1" applyProtection="1">
      <alignment vertical="center"/>
    </xf>
    <xf numFmtId="0" fontId="21" fillId="0" borderId="18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horizontal="left" vertical="center"/>
    </xf>
    <xf numFmtId="0" fontId="25" fillId="0" borderId="16" xfId="0" applyFont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0" fillId="0" borderId="0" xfId="0" applyNumberFormat="1" applyFill="1" applyAlignment="1" applyProtection="1">
      <alignment horizontal="left" vertical="center"/>
    </xf>
    <xf numFmtId="9" fontId="22" fillId="0" borderId="14" xfId="0" applyNumberFormat="1" applyFont="1" applyBorder="1" applyAlignment="1" applyProtection="1">
      <alignment vertical="center"/>
    </xf>
    <xf numFmtId="0" fontId="29" fillId="0" borderId="0" xfId="0" applyFont="1" applyAlignment="1" applyProtection="1"/>
    <xf numFmtId="0" fontId="19" fillId="0" borderId="0" xfId="0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horizontal="right" vertical="center"/>
    </xf>
    <xf numFmtId="0" fontId="31" fillId="0" borderId="0" xfId="0" applyFont="1" applyAlignment="1" applyProtection="1"/>
    <xf numFmtId="4" fontId="27" fillId="0" borderId="0" xfId="0" applyNumberFormat="1" applyFont="1" applyFill="1" applyAlignment="1" applyProtection="1">
      <alignment horizontal="right" vertical="center"/>
    </xf>
    <xf numFmtId="0" fontId="32" fillId="0" borderId="0" xfId="0" applyFont="1" applyFill="1" applyAlignment="1" applyProtection="1">
      <alignment horizontal="left"/>
    </xf>
    <xf numFmtId="4" fontId="25" fillId="0" borderId="0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vertical="top"/>
    </xf>
    <xf numFmtId="4" fontId="34" fillId="0" borderId="0" xfId="0" applyNumberFormat="1" applyFont="1" applyAlignment="1" applyProtection="1">
      <alignment vertical="top"/>
    </xf>
    <xf numFmtId="165" fontId="28" fillId="0" borderId="0" xfId="0" applyNumberFormat="1" applyFont="1" applyAlignment="1" applyProtection="1">
      <alignment vertical="top"/>
    </xf>
    <xf numFmtId="164" fontId="28" fillId="0" borderId="0" xfId="0" applyNumberFormat="1" applyFont="1" applyAlignment="1" applyProtection="1">
      <alignment vertical="top"/>
    </xf>
    <xf numFmtId="0" fontId="28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top"/>
    </xf>
    <xf numFmtId="0" fontId="28" fillId="0" borderId="0" xfId="0" applyFont="1" applyAlignment="1" applyProtection="1">
      <alignment horizontal="left" vertical="top"/>
    </xf>
    <xf numFmtId="49" fontId="28" fillId="0" borderId="0" xfId="0" applyNumberFormat="1" applyFont="1" applyAlignment="1" applyProtection="1">
      <alignment vertical="top"/>
    </xf>
    <xf numFmtId="166" fontId="28" fillId="0" borderId="0" xfId="0" applyNumberFormat="1" applyFont="1" applyAlignment="1" applyProtection="1">
      <alignment vertical="top"/>
    </xf>
    <xf numFmtId="0" fontId="28" fillId="0" borderId="0" xfId="0" applyFont="1" applyAlignment="1" applyProtection="1"/>
    <xf numFmtId="0" fontId="1" fillId="0" borderId="0" xfId="0" applyFont="1" applyAlignment="1" applyProtection="1"/>
    <xf numFmtId="0" fontId="33" fillId="0" borderId="0" xfId="0" applyFont="1" applyAlignment="1" applyProtection="1"/>
    <xf numFmtId="49" fontId="30" fillId="0" borderId="0" xfId="0" applyNumberFormat="1" applyFont="1" applyAlignment="1" applyProtection="1">
      <alignment horizontal="center" vertical="top"/>
    </xf>
    <xf numFmtId="49" fontId="34" fillId="0" borderId="0" xfId="0" applyNumberFormat="1" applyFont="1" applyAlignment="1" applyProtection="1">
      <alignment horizontal="left" vertical="top" wrapText="1"/>
    </xf>
    <xf numFmtId="164" fontId="1" fillId="0" borderId="0" xfId="0" applyNumberFormat="1" applyFont="1" applyFill="1" applyAlignment="1" applyProtection="1">
      <alignment horizontal="right" vertical="top"/>
    </xf>
    <xf numFmtId="0" fontId="30" fillId="0" borderId="0" xfId="0" applyFont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29" fillId="0" borderId="0" xfId="0" applyFont="1" applyAlignment="1" applyProtection="1">
      <alignment horizontal="left"/>
    </xf>
    <xf numFmtId="0" fontId="35" fillId="0" borderId="0" xfId="0" applyFont="1" applyAlignment="1">
      <alignment horizontal="left"/>
      <protection locked="0"/>
    </xf>
    <xf numFmtId="164" fontId="19" fillId="0" borderId="21" xfId="0" applyNumberFormat="1" applyFont="1" applyBorder="1" applyAlignment="1">
      <alignment vertical="center"/>
      <protection locked="0"/>
    </xf>
    <xf numFmtId="4" fontId="19" fillId="0" borderId="21" xfId="0" applyNumberFormat="1" applyFont="1" applyBorder="1" applyAlignment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19" fillId="0" borderId="20" xfId="0" applyFont="1" applyBorder="1" applyAlignment="1">
      <alignment horizontal="left" vertical="center" wrapText="1"/>
      <protection locked="0"/>
    </xf>
    <xf numFmtId="0" fontId="19" fillId="0" borderId="21" xfId="0" applyFont="1" applyBorder="1" applyAlignment="1">
      <alignment horizontal="center" vertical="center" wrapText="1"/>
      <protection locked="0"/>
    </xf>
    <xf numFmtId="0" fontId="21" fillId="30" borderId="13" xfId="0" applyFont="1" applyFill="1" applyBorder="1" applyAlignment="1" applyProtection="1">
      <alignment vertical="center"/>
    </xf>
    <xf numFmtId="0" fontId="18" fillId="30" borderId="0" xfId="0" applyFont="1" applyFill="1" applyBorder="1" applyAlignment="1" applyProtection="1">
      <alignment horizontal="left" vertical="center"/>
    </xf>
    <xf numFmtId="0" fontId="25" fillId="30" borderId="0" xfId="0" applyFont="1" applyFill="1" applyBorder="1" applyAlignment="1" applyProtection="1">
      <alignment horizontal="left" vertical="center"/>
    </xf>
    <xf numFmtId="0" fontId="21" fillId="30" borderId="0" xfId="0" applyFont="1" applyFill="1" applyBorder="1" applyAlignment="1" applyProtection="1">
      <alignment vertical="center"/>
    </xf>
    <xf numFmtId="4" fontId="25" fillId="30" borderId="14" xfId="0" applyNumberFormat="1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/>
    </xf>
    <xf numFmtId="0" fontId="22" fillId="0" borderId="0" xfId="0" applyFont="1" applyAlignment="1">
      <alignment horizontal="center"/>
      <protection locked="0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 vertical="top"/>
    </xf>
  </cellXfs>
  <cellStyles count="37">
    <cellStyle name="20 % – Zvýraznění1" xfId="2" xr:uid="{00000000-0005-0000-0000-000000000000}"/>
    <cellStyle name="20 % – Zvýraznění2" xfId="3" xr:uid="{00000000-0005-0000-0000-000001000000}"/>
    <cellStyle name="20 % – Zvýraznění3" xfId="4" xr:uid="{00000000-0005-0000-0000-000002000000}"/>
    <cellStyle name="20 % – Zvýraznění4" xfId="5" xr:uid="{00000000-0005-0000-0000-000003000000}"/>
    <cellStyle name="20 % – Zvýraznění5" xfId="6" xr:uid="{00000000-0005-0000-0000-000004000000}"/>
    <cellStyle name="20 % – Zvýraznění6" xfId="7" xr:uid="{00000000-0005-0000-0000-000005000000}"/>
    <cellStyle name="40 % – Zvýraznění1" xfId="8" xr:uid="{00000000-0005-0000-0000-000006000000}"/>
    <cellStyle name="40 % – Zvýraznění2" xfId="9" xr:uid="{00000000-0005-0000-0000-000007000000}"/>
    <cellStyle name="40 % – Zvýraznění3" xfId="10" xr:uid="{00000000-0005-0000-0000-000008000000}"/>
    <cellStyle name="40 % – Zvýraznění4" xfId="11" xr:uid="{00000000-0005-0000-0000-000009000000}"/>
    <cellStyle name="40 % – Zvýraznění5" xfId="12" xr:uid="{00000000-0005-0000-0000-00000A000000}"/>
    <cellStyle name="40 % – Zvýraznění6" xfId="13" xr:uid="{00000000-0005-0000-0000-00000B000000}"/>
    <cellStyle name="60 % – Zvýraznění1" xfId="14" xr:uid="{00000000-0005-0000-0000-00000C000000}"/>
    <cellStyle name="60 % – Zvýraznění2" xfId="15" xr:uid="{00000000-0005-0000-0000-00000D000000}"/>
    <cellStyle name="60 % – Zvýraznění3" xfId="16" xr:uid="{00000000-0005-0000-0000-00000E000000}"/>
    <cellStyle name="60 % – Zvýraznění4" xfId="17" xr:uid="{00000000-0005-0000-0000-00000F000000}"/>
    <cellStyle name="60 % – Zvýraznění5" xfId="18" xr:uid="{00000000-0005-0000-0000-000010000000}"/>
    <cellStyle name="60 % – Zvýraznění6" xfId="19" xr:uid="{00000000-0005-0000-0000-000011000000}"/>
    <cellStyle name="Celkem" xfId="20" xr:uid="{00000000-0005-0000-0000-000012000000}"/>
    <cellStyle name="Chybně" xfId="21" xr:uid="{00000000-0005-0000-0000-000013000000}"/>
    <cellStyle name="Kontrolní buňka" xfId="22" xr:uid="{00000000-0005-0000-0000-000014000000}"/>
    <cellStyle name="Název" xfId="23" xr:uid="{00000000-0005-0000-0000-000015000000}"/>
    <cellStyle name="Neutrální" xfId="24" xr:uid="{00000000-0005-0000-0000-000016000000}"/>
    <cellStyle name="Normálna" xfId="0" builtinId="0"/>
    <cellStyle name="Normálna 2" xfId="35" xr:uid="{00000000-0005-0000-0000-000018000000}"/>
    <cellStyle name="normálne_KLs" xfId="36" xr:uid="{456C88A0-7E6A-4DBC-920D-D9B797444E98}"/>
    <cellStyle name="Propojená buňka" xfId="25" xr:uid="{00000000-0005-0000-0000-00001A000000}"/>
    <cellStyle name="Správně" xfId="26" xr:uid="{00000000-0005-0000-0000-00001B000000}"/>
    <cellStyle name="Stil 1" xfId="1" xr:uid="{00000000-0005-0000-0000-00001C000000}"/>
    <cellStyle name="Text upozornění" xfId="27" xr:uid="{00000000-0005-0000-0000-00001D000000}"/>
    <cellStyle name="Vysvětlující text" xfId="28" xr:uid="{00000000-0005-0000-0000-00001E000000}"/>
    <cellStyle name="Zvýraznění 1" xfId="29" xr:uid="{00000000-0005-0000-0000-00001F000000}"/>
    <cellStyle name="Zvýraznění 2" xfId="30" xr:uid="{00000000-0005-0000-0000-000020000000}"/>
    <cellStyle name="Zvýraznění 3" xfId="31" xr:uid="{00000000-0005-0000-0000-000021000000}"/>
    <cellStyle name="Zvýraznění 4" xfId="32" xr:uid="{00000000-0005-0000-0000-000022000000}"/>
    <cellStyle name="Zvýraznění 5" xfId="33" xr:uid="{00000000-0005-0000-0000-000023000000}"/>
    <cellStyle name="Zvýraznění 6" xfId="34" xr:uid="{00000000-0005-0000-0000-000024000000}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9AF8-4C73-4436-AC3E-ADA1E1DD1DCC}">
  <sheetPr>
    <tabColor rgb="FF92D050"/>
    <outlinePr summaryBelow="0" showOutlineSymbols="0"/>
    <pageSetUpPr fitToPage="1"/>
  </sheetPr>
  <dimension ref="A1:AMJ84"/>
  <sheetViews>
    <sheetView showGridLines="0" showZeros="0" tabSelected="1" showOutlineSymbols="0" zoomScaleNormal="100" workbookViewId="0">
      <pane ySplit="20" topLeftCell="A57" activePane="bottomLeft" state="frozen"/>
      <selection pane="bottomLeft"/>
    </sheetView>
  </sheetViews>
  <sheetFormatPr defaultRowHeight="11.25" customHeight="1" outlineLevelRow="4" x14ac:dyDescent="0.2"/>
  <cols>
    <col min="1" max="2" width="4.7109375" style="37" customWidth="1"/>
    <col min="3" max="3" width="14.7109375" style="28" customWidth="1"/>
    <col min="4" max="4" width="55.7109375" style="38" customWidth="1"/>
    <col min="5" max="5" width="4.7109375" style="37" customWidth="1"/>
    <col min="6" max="6" width="10.7109375" style="40" customWidth="1"/>
    <col min="7" max="7" width="10.7109375" style="39" customWidth="1"/>
    <col min="8" max="8" width="13.7109375" style="39" customWidth="1"/>
    <col min="9" max="146" width="11.42578125" style="28" customWidth="1"/>
    <col min="147" max="16384" width="9.140625" style="28"/>
  </cols>
  <sheetData>
    <row r="1" spans="1:1024" s="10" customFormat="1" ht="20.100000000000001" customHeight="1" x14ac:dyDescent="0.25">
      <c r="A1" s="62" t="s">
        <v>8</v>
      </c>
      <c r="B1" s="25"/>
      <c r="C1" s="26"/>
      <c r="D1" s="58"/>
      <c r="E1" s="57" t="s">
        <v>143</v>
      </c>
      <c r="F1" s="12"/>
      <c r="G1" s="61"/>
      <c r="H1" s="61"/>
    </row>
    <row r="2" spans="1:1024" s="10" customFormat="1" ht="12.75" customHeight="1" x14ac:dyDescent="0.2">
      <c r="A2" s="25"/>
      <c r="B2" s="25"/>
      <c r="C2" s="26"/>
      <c r="D2" s="58"/>
      <c r="E2" s="79" t="s">
        <v>110</v>
      </c>
      <c r="F2" s="78"/>
      <c r="G2" s="61"/>
      <c r="H2" s="61"/>
    </row>
    <row r="3" spans="1:1024" s="10" customFormat="1" ht="12.75" customHeight="1" x14ac:dyDescent="0.2">
      <c r="A3" s="25"/>
      <c r="B3" s="25"/>
      <c r="C3" s="26"/>
      <c r="D3" s="58"/>
      <c r="E3" s="80" t="s">
        <v>145</v>
      </c>
      <c r="F3" s="78"/>
      <c r="G3" s="61"/>
      <c r="H3" s="61"/>
    </row>
    <row r="4" spans="1:1024" s="10" customFormat="1" ht="12.75" customHeight="1" x14ac:dyDescent="0.2">
      <c r="A4" s="25"/>
      <c r="B4" s="25"/>
      <c r="C4" s="26"/>
      <c r="D4" s="58"/>
      <c r="E4" s="60"/>
      <c r="F4" s="59"/>
      <c r="G4" s="27"/>
      <c r="H4" s="27"/>
    </row>
    <row r="5" spans="1:1024" s="10" customFormat="1" ht="12.75" customHeight="1" x14ac:dyDescent="0.2">
      <c r="A5" s="93" t="s">
        <v>144</v>
      </c>
      <c r="B5" s="94"/>
      <c r="C5" s="94"/>
      <c r="D5" s="94"/>
      <c r="E5" s="94"/>
      <c r="F5" s="94"/>
      <c r="G5" s="94"/>
      <c r="H5" s="94"/>
    </row>
    <row r="6" spans="1:1024" s="10" customFormat="1" ht="12.75" customHeight="1" x14ac:dyDescent="0.2">
      <c r="A6" s="25"/>
      <c r="B6" s="25"/>
      <c r="C6" s="26"/>
      <c r="D6" s="58"/>
      <c r="E6" s="60"/>
      <c r="F6" s="59"/>
      <c r="G6" s="27"/>
      <c r="H6" s="27"/>
    </row>
    <row r="7" spans="1:1024" s="10" customFormat="1" ht="12.75" customHeight="1" x14ac:dyDescent="0.2">
      <c r="A7" s="10" t="s">
        <v>146</v>
      </c>
      <c r="B7" s="9"/>
      <c r="D7" s="10" t="s">
        <v>142</v>
      </c>
      <c r="F7" s="12"/>
      <c r="G7" s="13"/>
      <c r="H7" s="13"/>
    </row>
    <row r="8" spans="1:1024" s="10" customFormat="1" ht="12.75" customHeight="1" x14ac:dyDescent="0.2">
      <c r="A8" s="10" t="s">
        <v>112</v>
      </c>
      <c r="D8" s="10" t="s">
        <v>107</v>
      </c>
      <c r="E8" s="11"/>
      <c r="F8" s="12"/>
      <c r="G8" s="13"/>
      <c r="H8" s="13"/>
    </row>
    <row r="9" spans="1:1024" s="10" customFormat="1" ht="12.75" customHeight="1" x14ac:dyDescent="0.2">
      <c r="A9" s="10" t="s">
        <v>108</v>
      </c>
      <c r="D9" s="10" t="s">
        <v>109</v>
      </c>
      <c r="E9" s="11"/>
      <c r="F9" s="12"/>
      <c r="G9" s="13"/>
      <c r="H9" s="13"/>
    </row>
    <row r="10" spans="1:1024" s="10" customFormat="1" ht="12.75" customHeight="1" x14ac:dyDescent="0.2">
      <c r="A10" s="9"/>
      <c r="D10" s="14"/>
    </row>
    <row r="11" spans="1:1024" s="74" customFormat="1" ht="12.75" customHeight="1" x14ac:dyDescent="0.2">
      <c r="A11" s="81" t="s">
        <v>147</v>
      </c>
      <c r="B11" s="82"/>
      <c r="C11" s="82"/>
      <c r="D11" s="82"/>
      <c r="E11" s="82"/>
      <c r="F11" s="64"/>
      <c r="G11" s="65"/>
      <c r="H11" s="65"/>
      <c r="I11" s="65"/>
      <c r="J11" s="65"/>
      <c r="K11" s="66"/>
      <c r="L11" s="66"/>
      <c r="M11" s="67"/>
      <c r="N11" s="67"/>
      <c r="O11" s="68"/>
      <c r="P11" s="68"/>
      <c r="Q11" s="67"/>
      <c r="R11" s="67"/>
      <c r="S11" s="67"/>
      <c r="T11" s="69"/>
      <c r="U11" s="69"/>
      <c r="V11" s="69"/>
      <c r="W11" s="67"/>
      <c r="X11" s="70"/>
      <c r="Y11" s="70"/>
      <c r="Z11" s="71"/>
      <c r="AA11" s="71"/>
      <c r="AB11" s="68"/>
      <c r="AC11" s="68"/>
      <c r="AD11" s="68"/>
      <c r="AE11" s="72"/>
      <c r="AF11" s="72"/>
      <c r="AG11" s="72"/>
      <c r="AH11" s="72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  <c r="MR11" s="73"/>
      <c r="MS11" s="73"/>
      <c r="MT11" s="73"/>
      <c r="MU11" s="73"/>
      <c r="MV11" s="73"/>
      <c r="MW11" s="73"/>
      <c r="MX11" s="73"/>
      <c r="MY11" s="73"/>
      <c r="MZ11" s="73"/>
      <c r="NA11" s="73"/>
      <c r="NB11" s="73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  <c r="NP11" s="73"/>
      <c r="NQ11" s="73"/>
      <c r="NR11" s="73"/>
      <c r="NS11" s="73"/>
      <c r="NT11" s="73"/>
      <c r="NU11" s="73"/>
      <c r="NV11" s="73"/>
      <c r="NW11" s="73"/>
      <c r="NX11" s="73"/>
      <c r="NY11" s="73"/>
      <c r="NZ11" s="73"/>
      <c r="OA11" s="73"/>
      <c r="OB11" s="73"/>
      <c r="OC11" s="73"/>
      <c r="OD11" s="73"/>
      <c r="OE11" s="73"/>
      <c r="OF11" s="73"/>
      <c r="OG11" s="73"/>
      <c r="OH11" s="73"/>
      <c r="OI11" s="73"/>
      <c r="OJ11" s="73"/>
      <c r="OK11" s="73"/>
      <c r="OL11" s="73"/>
      <c r="OM11" s="73"/>
      <c r="ON11" s="73"/>
      <c r="OO11" s="73"/>
      <c r="OP11" s="73"/>
      <c r="OQ11" s="73"/>
      <c r="OR11" s="73"/>
      <c r="OS11" s="73"/>
      <c r="OT11" s="73"/>
      <c r="OU11" s="73"/>
      <c r="OV11" s="73"/>
      <c r="OW11" s="73"/>
      <c r="OX11" s="73"/>
      <c r="OY11" s="73"/>
      <c r="OZ11" s="73"/>
      <c r="PA11" s="73"/>
      <c r="PB11" s="73"/>
      <c r="PC11" s="73"/>
      <c r="PD11" s="73"/>
      <c r="PE11" s="73"/>
      <c r="PF11" s="73"/>
      <c r="PG11" s="73"/>
      <c r="PH11" s="73"/>
      <c r="PI11" s="73"/>
      <c r="PJ11" s="73"/>
      <c r="PK11" s="73"/>
      <c r="PL11" s="73"/>
      <c r="PM11" s="73"/>
      <c r="PN11" s="73"/>
      <c r="PO11" s="73"/>
      <c r="PP11" s="73"/>
      <c r="PQ11" s="73"/>
      <c r="PR11" s="73"/>
      <c r="PS11" s="73"/>
      <c r="PT11" s="73"/>
      <c r="PU11" s="73"/>
      <c r="PV11" s="73"/>
      <c r="PW11" s="73"/>
      <c r="PX11" s="73"/>
      <c r="PY11" s="73"/>
      <c r="PZ11" s="73"/>
      <c r="QA11" s="73"/>
      <c r="QB11" s="73"/>
      <c r="QC11" s="73"/>
      <c r="QD11" s="73"/>
      <c r="QE11" s="73"/>
      <c r="QF11" s="73"/>
      <c r="QG11" s="73"/>
      <c r="QH11" s="73"/>
      <c r="QI11" s="73"/>
      <c r="QJ11" s="73"/>
      <c r="QK11" s="73"/>
      <c r="QL11" s="73"/>
      <c r="QM11" s="73"/>
      <c r="QN11" s="73"/>
      <c r="QO11" s="73"/>
      <c r="QP11" s="73"/>
      <c r="QQ11" s="73"/>
      <c r="QR11" s="73"/>
      <c r="QS11" s="73"/>
      <c r="QT11" s="73"/>
      <c r="QU11" s="73"/>
      <c r="QV11" s="73"/>
      <c r="QW11" s="73"/>
      <c r="QX11" s="73"/>
      <c r="QY11" s="73"/>
      <c r="QZ11" s="73"/>
      <c r="RA11" s="73"/>
      <c r="RB11" s="73"/>
      <c r="RC11" s="73"/>
      <c r="RD11" s="73"/>
      <c r="RE11" s="73"/>
      <c r="RF11" s="73"/>
      <c r="RG11" s="73"/>
      <c r="RH11" s="73"/>
      <c r="RI11" s="73"/>
      <c r="RJ11" s="73"/>
      <c r="RK11" s="73"/>
      <c r="RL11" s="73"/>
      <c r="RM11" s="73"/>
      <c r="RN11" s="73"/>
      <c r="RO11" s="73"/>
      <c r="RP11" s="73"/>
      <c r="RQ11" s="73"/>
      <c r="RR11" s="73"/>
      <c r="RS11" s="73"/>
      <c r="RT11" s="73"/>
      <c r="RU11" s="73"/>
      <c r="RV11" s="73"/>
      <c r="RW11" s="73"/>
      <c r="RX11" s="73"/>
      <c r="RY11" s="73"/>
      <c r="RZ11" s="73"/>
      <c r="SA11" s="73"/>
      <c r="SB11" s="73"/>
      <c r="SC11" s="73"/>
      <c r="SD11" s="73"/>
      <c r="SE11" s="73"/>
      <c r="SF11" s="73"/>
      <c r="SG11" s="73"/>
      <c r="SH11" s="73"/>
      <c r="SI11" s="73"/>
      <c r="SJ11" s="73"/>
      <c r="SK11" s="73"/>
      <c r="SL11" s="73"/>
      <c r="SM11" s="73"/>
      <c r="SN11" s="73"/>
      <c r="SO11" s="73"/>
      <c r="SP11" s="73"/>
      <c r="SQ11" s="73"/>
      <c r="SR11" s="73"/>
      <c r="SS11" s="73"/>
      <c r="ST11" s="73"/>
      <c r="SU11" s="73"/>
      <c r="SV11" s="73"/>
      <c r="SW11" s="73"/>
      <c r="SX11" s="73"/>
      <c r="SY11" s="73"/>
      <c r="SZ11" s="73"/>
      <c r="TA11" s="73"/>
      <c r="TB11" s="73"/>
      <c r="TC11" s="73"/>
      <c r="TD11" s="73"/>
      <c r="TE11" s="73"/>
      <c r="TF11" s="73"/>
      <c r="TG11" s="73"/>
      <c r="TH11" s="73"/>
      <c r="TI11" s="73"/>
      <c r="TJ11" s="73"/>
      <c r="TK11" s="73"/>
      <c r="TL11" s="73"/>
      <c r="TM11" s="73"/>
      <c r="TN11" s="73"/>
      <c r="TO11" s="73"/>
      <c r="TP11" s="73"/>
      <c r="TQ11" s="73"/>
      <c r="TR11" s="73"/>
      <c r="TS11" s="73"/>
      <c r="TT11" s="73"/>
      <c r="TU11" s="73"/>
      <c r="TV11" s="73"/>
      <c r="TW11" s="73"/>
      <c r="TX11" s="73"/>
      <c r="TY11" s="73"/>
      <c r="TZ11" s="73"/>
      <c r="UA11" s="73"/>
      <c r="UB11" s="73"/>
      <c r="UC11" s="73"/>
      <c r="UD11" s="73"/>
      <c r="UE11" s="73"/>
      <c r="UF11" s="73"/>
      <c r="UG11" s="73"/>
      <c r="UH11" s="73"/>
      <c r="UI11" s="73"/>
      <c r="UJ11" s="73"/>
      <c r="UK11" s="73"/>
      <c r="UL11" s="73"/>
      <c r="UM11" s="73"/>
      <c r="UN11" s="73"/>
      <c r="UO11" s="73"/>
      <c r="UP11" s="73"/>
      <c r="UQ11" s="73"/>
      <c r="UR11" s="73"/>
      <c r="US11" s="73"/>
      <c r="UT11" s="73"/>
      <c r="UU11" s="73"/>
      <c r="UV11" s="73"/>
      <c r="UW11" s="73"/>
      <c r="UX11" s="73"/>
      <c r="UY11" s="73"/>
      <c r="UZ11" s="73"/>
      <c r="VA11" s="73"/>
      <c r="VB11" s="73"/>
      <c r="VC11" s="73"/>
      <c r="VD11" s="73"/>
      <c r="VE11" s="73"/>
      <c r="VF11" s="73"/>
      <c r="VG11" s="73"/>
      <c r="VH11" s="73"/>
      <c r="VI11" s="73"/>
      <c r="VJ11" s="73"/>
      <c r="VK11" s="73"/>
      <c r="VL11" s="73"/>
      <c r="VM11" s="73"/>
      <c r="VN11" s="73"/>
      <c r="VO11" s="73"/>
      <c r="VP11" s="73"/>
      <c r="VQ11" s="73"/>
      <c r="VR11" s="73"/>
      <c r="VS11" s="73"/>
      <c r="VT11" s="73"/>
      <c r="VU11" s="73"/>
      <c r="VV11" s="73"/>
      <c r="VW11" s="73"/>
      <c r="VX11" s="73"/>
      <c r="VY11" s="73"/>
      <c r="VZ11" s="73"/>
      <c r="WA11" s="73"/>
      <c r="WB11" s="73"/>
      <c r="WC11" s="73"/>
      <c r="WD11" s="73"/>
      <c r="WE11" s="73"/>
      <c r="WF11" s="73"/>
      <c r="WG11" s="73"/>
      <c r="WH11" s="73"/>
      <c r="WI11" s="73"/>
      <c r="WJ11" s="73"/>
      <c r="WK11" s="73"/>
      <c r="WL11" s="73"/>
      <c r="WM11" s="73"/>
      <c r="WN11" s="73"/>
      <c r="WO11" s="73"/>
      <c r="WP11" s="73"/>
      <c r="WQ11" s="73"/>
      <c r="WR11" s="73"/>
      <c r="WS11" s="73"/>
      <c r="WT11" s="73"/>
      <c r="WU11" s="73"/>
      <c r="WV11" s="73"/>
      <c r="WW11" s="73"/>
      <c r="WX11" s="73"/>
      <c r="WY11" s="73"/>
      <c r="WZ11" s="73"/>
      <c r="XA11" s="73"/>
      <c r="XB11" s="73"/>
      <c r="XC11" s="73"/>
      <c r="XD11" s="73"/>
      <c r="XE11" s="73"/>
      <c r="XF11" s="73"/>
      <c r="XG11" s="73"/>
      <c r="XH11" s="73"/>
      <c r="XI11" s="73"/>
      <c r="XJ11" s="73"/>
      <c r="XK11" s="73"/>
      <c r="XL11" s="73"/>
      <c r="XM11" s="73"/>
      <c r="XN11" s="73"/>
      <c r="XO11" s="73"/>
      <c r="XP11" s="73"/>
      <c r="XQ11" s="73"/>
      <c r="XR11" s="73"/>
      <c r="XS11" s="73"/>
      <c r="XT11" s="73"/>
      <c r="XU11" s="73"/>
      <c r="XV11" s="73"/>
      <c r="XW11" s="73"/>
      <c r="XX11" s="73"/>
      <c r="XY11" s="73"/>
      <c r="XZ11" s="73"/>
      <c r="YA11" s="73"/>
      <c r="YB11" s="73"/>
      <c r="YC11" s="73"/>
      <c r="YD11" s="73"/>
      <c r="YE11" s="73"/>
      <c r="YF11" s="73"/>
      <c r="YG11" s="73"/>
      <c r="YH11" s="73"/>
      <c r="YI11" s="73"/>
      <c r="YJ11" s="73"/>
      <c r="YK11" s="73"/>
      <c r="YL11" s="73"/>
      <c r="YM11" s="73"/>
      <c r="YN11" s="73"/>
      <c r="YO11" s="73"/>
      <c r="YP11" s="73"/>
      <c r="YQ11" s="73"/>
      <c r="YR11" s="73"/>
      <c r="YS11" s="73"/>
      <c r="YT11" s="73"/>
      <c r="YU11" s="73"/>
      <c r="YV11" s="73"/>
      <c r="YW11" s="73"/>
      <c r="YX11" s="73"/>
      <c r="YY11" s="73"/>
      <c r="YZ11" s="73"/>
      <c r="ZA11" s="73"/>
      <c r="ZB11" s="73"/>
      <c r="ZC11" s="73"/>
      <c r="ZD11" s="73"/>
      <c r="ZE11" s="73"/>
      <c r="ZF11" s="73"/>
      <c r="ZG11" s="73"/>
      <c r="ZH11" s="73"/>
      <c r="ZI11" s="73"/>
      <c r="ZJ11" s="73"/>
      <c r="ZK11" s="73"/>
      <c r="ZL11" s="73"/>
      <c r="ZM11" s="73"/>
      <c r="ZN11" s="73"/>
      <c r="ZO11" s="73"/>
      <c r="ZP11" s="73"/>
      <c r="ZQ11" s="73"/>
      <c r="ZR11" s="73"/>
      <c r="ZS11" s="73"/>
      <c r="ZT11" s="73"/>
      <c r="ZU11" s="73"/>
      <c r="ZV11" s="73"/>
      <c r="ZW11" s="73"/>
      <c r="ZX11" s="73"/>
      <c r="ZY11" s="73"/>
      <c r="ZZ11" s="73"/>
      <c r="AAA11" s="73"/>
      <c r="AAB11" s="73"/>
      <c r="AAC11" s="73"/>
      <c r="AAD11" s="73"/>
      <c r="AAE11" s="73"/>
      <c r="AAF11" s="73"/>
      <c r="AAG11" s="73"/>
      <c r="AAH11" s="73"/>
      <c r="AAI11" s="73"/>
      <c r="AAJ11" s="73"/>
      <c r="AAK11" s="73"/>
      <c r="AAL11" s="73"/>
      <c r="AAM11" s="73"/>
      <c r="AAN11" s="73"/>
      <c r="AAO11" s="73"/>
      <c r="AAP11" s="73"/>
      <c r="AAQ11" s="73"/>
      <c r="AAR11" s="73"/>
      <c r="AAS11" s="73"/>
      <c r="AAT11" s="73"/>
      <c r="AAU11" s="73"/>
      <c r="AAV11" s="73"/>
      <c r="AAW11" s="73"/>
      <c r="AAX11" s="73"/>
      <c r="AAY11" s="73"/>
      <c r="AAZ11" s="73"/>
      <c r="ABA11" s="73"/>
      <c r="ABB11" s="73"/>
      <c r="ABC11" s="73"/>
      <c r="ABD11" s="73"/>
      <c r="ABE11" s="73"/>
      <c r="ABF11" s="73"/>
      <c r="ABG11" s="73"/>
      <c r="ABH11" s="73"/>
      <c r="ABI11" s="73"/>
      <c r="ABJ11" s="73"/>
      <c r="ABK11" s="73"/>
      <c r="ABL11" s="73"/>
      <c r="ABM11" s="73"/>
      <c r="ABN11" s="73"/>
      <c r="ABO11" s="73"/>
      <c r="ABP11" s="73"/>
      <c r="ABQ11" s="73"/>
      <c r="ABR11" s="73"/>
      <c r="ABS11" s="73"/>
      <c r="ABT11" s="73"/>
      <c r="ABU11" s="73"/>
      <c r="ABV11" s="73"/>
      <c r="ABW11" s="73"/>
      <c r="ABX11" s="73"/>
      <c r="ABY11" s="73"/>
      <c r="ABZ11" s="73"/>
      <c r="ACA11" s="73"/>
      <c r="ACB11" s="73"/>
      <c r="ACC11" s="73"/>
      <c r="ACD11" s="73"/>
      <c r="ACE11" s="73"/>
      <c r="ACF11" s="73"/>
      <c r="ACG11" s="73"/>
      <c r="ACH11" s="73"/>
      <c r="ACI11" s="73"/>
      <c r="ACJ11" s="73"/>
      <c r="ACK11" s="73"/>
      <c r="ACL11" s="73"/>
      <c r="ACM11" s="73"/>
      <c r="ACN11" s="73"/>
      <c r="ACO11" s="73"/>
      <c r="ACP11" s="73"/>
      <c r="ACQ11" s="73"/>
      <c r="ACR11" s="73"/>
      <c r="ACS11" s="73"/>
      <c r="ACT11" s="73"/>
      <c r="ACU11" s="73"/>
      <c r="ACV11" s="73"/>
      <c r="ACW11" s="73"/>
      <c r="ACX11" s="73"/>
      <c r="ACY11" s="73"/>
      <c r="ACZ11" s="73"/>
      <c r="ADA11" s="73"/>
      <c r="ADB11" s="73"/>
      <c r="ADC11" s="73"/>
      <c r="ADD11" s="73"/>
      <c r="ADE11" s="73"/>
      <c r="ADF11" s="73"/>
      <c r="ADG11" s="73"/>
      <c r="ADH11" s="73"/>
      <c r="ADI11" s="73"/>
      <c r="ADJ11" s="73"/>
      <c r="ADK11" s="73"/>
      <c r="ADL11" s="73"/>
      <c r="ADM11" s="73"/>
      <c r="ADN11" s="73"/>
      <c r="ADO11" s="73"/>
      <c r="ADP11" s="73"/>
      <c r="ADQ11" s="73"/>
      <c r="ADR11" s="73"/>
      <c r="ADS11" s="73"/>
      <c r="ADT11" s="73"/>
      <c r="ADU11" s="73"/>
      <c r="ADV11" s="73"/>
      <c r="ADW11" s="73"/>
      <c r="ADX11" s="73"/>
      <c r="ADY11" s="73"/>
      <c r="ADZ11" s="73"/>
      <c r="AEA11" s="73"/>
      <c r="AEB11" s="73"/>
      <c r="AEC11" s="73"/>
      <c r="AED11" s="73"/>
      <c r="AEE11" s="73"/>
      <c r="AEF11" s="73"/>
      <c r="AEG11" s="73"/>
      <c r="AEH11" s="73"/>
      <c r="AEI11" s="73"/>
      <c r="AEJ11" s="73"/>
      <c r="AEK11" s="73"/>
      <c r="AEL11" s="73"/>
      <c r="AEM11" s="73"/>
      <c r="AEN11" s="73"/>
      <c r="AEO11" s="73"/>
      <c r="AEP11" s="73"/>
      <c r="AEQ11" s="73"/>
      <c r="AER11" s="73"/>
      <c r="AES11" s="73"/>
      <c r="AET11" s="73"/>
      <c r="AEU11" s="73"/>
      <c r="AEV11" s="73"/>
      <c r="AEW11" s="73"/>
      <c r="AEX11" s="73"/>
      <c r="AEY11" s="73"/>
      <c r="AEZ11" s="73"/>
      <c r="AFA11" s="73"/>
      <c r="AFB11" s="73"/>
      <c r="AFC11" s="73"/>
      <c r="AFD11" s="73"/>
      <c r="AFE11" s="73"/>
      <c r="AFF11" s="73"/>
      <c r="AFG11" s="73"/>
      <c r="AFH11" s="73"/>
      <c r="AFI11" s="73"/>
      <c r="AFJ11" s="73"/>
      <c r="AFK11" s="73"/>
      <c r="AFL11" s="73"/>
      <c r="AFM11" s="73"/>
      <c r="AFN11" s="73"/>
      <c r="AFO11" s="73"/>
      <c r="AFP11" s="73"/>
      <c r="AFQ11" s="73"/>
      <c r="AFR11" s="73"/>
      <c r="AFS11" s="73"/>
      <c r="AFT11" s="73"/>
      <c r="AFU11" s="73"/>
      <c r="AFV11" s="73"/>
      <c r="AFW11" s="73"/>
      <c r="AFX11" s="73"/>
      <c r="AFY11" s="73"/>
      <c r="AFZ11" s="73"/>
      <c r="AGA11" s="73"/>
      <c r="AGB11" s="73"/>
      <c r="AGC11" s="73"/>
      <c r="AGD11" s="73"/>
      <c r="AGE11" s="73"/>
      <c r="AGF11" s="73"/>
      <c r="AGG11" s="73"/>
      <c r="AGH11" s="73"/>
      <c r="AGI11" s="73"/>
      <c r="AGJ11" s="73"/>
      <c r="AGK11" s="73"/>
      <c r="AGL11" s="73"/>
      <c r="AGM11" s="73"/>
      <c r="AGN11" s="73"/>
      <c r="AGO11" s="73"/>
      <c r="AGP11" s="73"/>
      <c r="AGQ11" s="73"/>
      <c r="AGR11" s="73"/>
      <c r="AGS11" s="73"/>
      <c r="AGT11" s="73"/>
      <c r="AGU11" s="73"/>
      <c r="AGV11" s="73"/>
      <c r="AGW11" s="73"/>
      <c r="AGX11" s="73"/>
      <c r="AGY11" s="73"/>
      <c r="AGZ11" s="73"/>
      <c r="AHA11" s="73"/>
      <c r="AHB11" s="73"/>
      <c r="AHC11" s="73"/>
      <c r="AHD11" s="73"/>
      <c r="AHE11" s="73"/>
      <c r="AHF11" s="73"/>
      <c r="AHG11" s="73"/>
      <c r="AHH11" s="73"/>
      <c r="AHI11" s="73"/>
      <c r="AHJ11" s="73"/>
      <c r="AHK11" s="73"/>
      <c r="AHL11" s="73"/>
      <c r="AHM11" s="73"/>
      <c r="AHN11" s="73"/>
      <c r="AHO11" s="73"/>
      <c r="AHP11" s="73"/>
      <c r="AHQ11" s="73"/>
      <c r="AHR11" s="73"/>
      <c r="AHS11" s="73"/>
      <c r="AHT11" s="73"/>
      <c r="AHU11" s="73"/>
      <c r="AHV11" s="73"/>
      <c r="AHW11" s="73"/>
      <c r="AHX11" s="73"/>
      <c r="AHY11" s="73"/>
      <c r="AHZ11" s="73"/>
      <c r="AIA11" s="73"/>
      <c r="AIB11" s="73"/>
      <c r="AIC11" s="73"/>
      <c r="AID11" s="73"/>
      <c r="AIE11" s="73"/>
      <c r="AIF11" s="73"/>
      <c r="AIG11" s="73"/>
      <c r="AIH11" s="73"/>
      <c r="AII11" s="73"/>
      <c r="AIJ11" s="73"/>
      <c r="AIK11" s="73"/>
      <c r="AIL11" s="73"/>
      <c r="AIM11" s="73"/>
      <c r="AIN11" s="73"/>
      <c r="AIO11" s="73"/>
      <c r="AIP11" s="73"/>
      <c r="AIQ11" s="73"/>
      <c r="AIR11" s="73"/>
      <c r="AIS11" s="73"/>
      <c r="AIT11" s="73"/>
      <c r="AIU11" s="73"/>
      <c r="AIV11" s="73"/>
      <c r="AIW11" s="73"/>
      <c r="AIX11" s="73"/>
      <c r="AIY11" s="73"/>
      <c r="AIZ11" s="73"/>
      <c r="AJA11" s="73"/>
      <c r="AJB11" s="73"/>
      <c r="AJC11" s="73"/>
      <c r="AJD11" s="73"/>
      <c r="AJE11" s="73"/>
      <c r="AJF11" s="73"/>
      <c r="AJG11" s="73"/>
      <c r="AJH11" s="73"/>
      <c r="AJI11" s="73"/>
      <c r="AJJ11" s="73"/>
      <c r="AJK11" s="73"/>
      <c r="AJL11" s="73"/>
      <c r="AJM11" s="73"/>
      <c r="AJN11" s="73"/>
      <c r="AJO11" s="73"/>
      <c r="AJP11" s="73"/>
      <c r="AJQ11" s="73"/>
      <c r="AJR11" s="73"/>
      <c r="AJS11" s="73"/>
      <c r="AJT11" s="73"/>
      <c r="AJU11" s="73"/>
      <c r="AJV11" s="73"/>
      <c r="AJW11" s="73"/>
      <c r="AJX11" s="73"/>
      <c r="AJY11" s="73"/>
      <c r="AJZ11" s="73"/>
      <c r="AKA11" s="73"/>
      <c r="AKB11" s="73"/>
      <c r="AKC11" s="73"/>
      <c r="AKD11" s="73"/>
      <c r="AKE11" s="73"/>
      <c r="AKF11" s="73"/>
      <c r="AKG11" s="73"/>
      <c r="AKH11" s="73"/>
      <c r="AKI11" s="73"/>
      <c r="AKJ11" s="73"/>
      <c r="AKK11" s="73"/>
      <c r="AKL11" s="73"/>
      <c r="AKM11" s="73"/>
      <c r="AKN11" s="73"/>
      <c r="AKO11" s="73"/>
      <c r="AKP11" s="73"/>
      <c r="AKQ11" s="73"/>
      <c r="AKR11" s="73"/>
      <c r="AKS11" s="73"/>
      <c r="AKT11" s="73"/>
      <c r="AKU11" s="73"/>
      <c r="AKV11" s="73"/>
      <c r="AKW11" s="73"/>
      <c r="AKX11" s="73"/>
      <c r="AKY11" s="73"/>
      <c r="AKZ11" s="73"/>
      <c r="ALA11" s="73"/>
      <c r="ALB11" s="73"/>
      <c r="ALC11" s="73"/>
      <c r="ALD11" s="73"/>
      <c r="ALE11" s="73"/>
      <c r="ALF11" s="73"/>
      <c r="ALG11" s="73"/>
      <c r="ALH11" s="73"/>
      <c r="ALI11" s="73"/>
      <c r="ALJ11" s="73"/>
      <c r="ALK11" s="73"/>
      <c r="ALL11" s="73"/>
      <c r="ALM11" s="73"/>
      <c r="ALN11" s="73"/>
      <c r="ALO11" s="73"/>
      <c r="ALP11" s="73"/>
      <c r="ALQ11" s="73"/>
      <c r="ALR11" s="73"/>
      <c r="ALS11" s="73"/>
      <c r="ALT11" s="73"/>
      <c r="ALU11" s="73"/>
      <c r="ALV11" s="73"/>
      <c r="ALW11" s="73"/>
      <c r="ALX11" s="73"/>
      <c r="ALY11" s="73"/>
      <c r="ALZ11" s="73"/>
      <c r="AMA11" s="73"/>
      <c r="AMB11" s="73"/>
      <c r="AMC11" s="73"/>
      <c r="AMD11" s="73"/>
      <c r="AME11" s="73"/>
      <c r="AMF11" s="73"/>
      <c r="AMG11" s="73"/>
      <c r="AMH11" s="73"/>
      <c r="AMI11" s="73"/>
      <c r="AMJ11" s="73"/>
    </row>
    <row r="12" spans="1:1024" s="74" customFormat="1" ht="12.75" customHeight="1" x14ac:dyDescent="0.2">
      <c r="A12" s="75" t="s">
        <v>152</v>
      </c>
      <c r="C12" s="76"/>
      <c r="D12" s="15" t="s">
        <v>113</v>
      </c>
      <c r="E12" s="77"/>
      <c r="F12" s="64"/>
      <c r="G12" s="65"/>
      <c r="H12" s="65"/>
      <c r="I12" s="65"/>
      <c r="J12" s="65"/>
      <c r="K12" s="66"/>
      <c r="L12" s="66"/>
      <c r="M12" s="67"/>
      <c r="N12" s="67"/>
      <c r="O12" s="68"/>
      <c r="P12" s="68"/>
      <c r="Q12" s="67"/>
      <c r="R12" s="67"/>
      <c r="S12" s="67"/>
      <c r="T12" s="69"/>
      <c r="U12" s="69"/>
      <c r="V12" s="69"/>
      <c r="W12" s="67"/>
      <c r="X12" s="70"/>
      <c r="Y12" s="70"/>
      <c r="Z12" s="71"/>
      <c r="AA12" s="71"/>
      <c r="AB12" s="68"/>
      <c r="AC12" s="68"/>
      <c r="AD12" s="68"/>
      <c r="AE12" s="72"/>
      <c r="AF12" s="72"/>
      <c r="AG12" s="72"/>
      <c r="AH12" s="72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</row>
    <row r="13" spans="1:1024" s="74" customFormat="1" ht="12.75" customHeight="1" x14ac:dyDescent="0.2">
      <c r="A13" s="75" t="s">
        <v>148</v>
      </c>
      <c r="C13" s="76"/>
      <c r="D13" s="15" t="s">
        <v>113</v>
      </c>
      <c r="E13" s="77"/>
      <c r="F13" s="64"/>
      <c r="G13" s="65"/>
      <c r="H13" s="65"/>
      <c r="I13" s="65"/>
      <c r="J13" s="65"/>
      <c r="K13" s="66"/>
      <c r="L13" s="66"/>
      <c r="M13" s="67"/>
      <c r="N13" s="67"/>
      <c r="O13" s="68"/>
      <c r="P13" s="68"/>
      <c r="Q13" s="67"/>
      <c r="R13" s="67"/>
      <c r="S13" s="67"/>
      <c r="T13" s="69"/>
      <c r="U13" s="69"/>
      <c r="V13" s="69"/>
      <c r="W13" s="67"/>
      <c r="X13" s="70"/>
      <c r="Y13" s="70"/>
      <c r="Z13" s="71"/>
      <c r="AA13" s="71"/>
      <c r="AB13" s="68"/>
      <c r="AC13" s="68"/>
      <c r="AD13" s="68"/>
      <c r="AE13" s="72"/>
      <c r="AF13" s="72"/>
      <c r="AG13" s="72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</row>
    <row r="14" spans="1:1024" s="74" customFormat="1" ht="12.75" customHeight="1" x14ac:dyDescent="0.2">
      <c r="A14" s="75" t="s">
        <v>153</v>
      </c>
      <c r="C14" s="76"/>
      <c r="D14" s="15" t="s">
        <v>113</v>
      </c>
      <c r="E14" s="77"/>
      <c r="F14" s="64"/>
      <c r="G14" s="15"/>
      <c r="H14" s="65"/>
      <c r="I14" s="65"/>
      <c r="J14" s="65"/>
      <c r="K14" s="66"/>
      <c r="L14" s="66"/>
      <c r="M14" s="67"/>
      <c r="N14" s="67"/>
      <c r="O14" s="68"/>
      <c r="P14" s="68"/>
      <c r="Q14" s="67"/>
      <c r="R14" s="67"/>
      <c r="S14" s="67"/>
      <c r="T14" s="69"/>
      <c r="U14" s="69"/>
      <c r="V14" s="69"/>
      <c r="W14" s="67"/>
      <c r="X14" s="70"/>
      <c r="Y14" s="70"/>
      <c r="Z14" s="71"/>
      <c r="AA14" s="71"/>
      <c r="AB14" s="68"/>
      <c r="AC14" s="68"/>
      <c r="AD14" s="68"/>
      <c r="AE14" s="72"/>
      <c r="AF14" s="72"/>
      <c r="AG14" s="72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</row>
    <row r="15" spans="1:1024" s="74" customFormat="1" ht="12.75" customHeight="1" x14ac:dyDescent="0.2">
      <c r="A15" s="75" t="s">
        <v>149</v>
      </c>
      <c r="C15" s="76"/>
      <c r="D15" s="15" t="s">
        <v>113</v>
      </c>
      <c r="I15" s="65"/>
      <c r="J15" s="65"/>
      <c r="K15" s="66"/>
      <c r="L15" s="66"/>
      <c r="M15" s="67"/>
      <c r="N15" s="67"/>
      <c r="O15" s="68"/>
      <c r="P15" s="68"/>
      <c r="Q15" s="67"/>
      <c r="R15" s="67"/>
      <c r="S15" s="67"/>
      <c r="T15" s="69"/>
      <c r="U15" s="69"/>
      <c r="V15" s="69"/>
      <c r="W15" s="67"/>
      <c r="X15" s="70"/>
      <c r="Y15" s="70"/>
      <c r="Z15" s="71"/>
      <c r="AA15" s="71"/>
      <c r="AB15" s="68"/>
      <c r="AC15" s="68"/>
      <c r="AD15" s="68"/>
      <c r="AE15" s="72"/>
      <c r="AF15" s="72"/>
      <c r="AG15" s="72"/>
      <c r="AH15" s="72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</row>
    <row r="16" spans="1:1024" s="74" customFormat="1" ht="12.75" customHeight="1" x14ac:dyDescent="0.2">
      <c r="A16" s="75" t="s">
        <v>150</v>
      </c>
      <c r="C16" s="76"/>
      <c r="D16" s="15" t="s">
        <v>113</v>
      </c>
      <c r="E16" s="15" t="s">
        <v>111</v>
      </c>
      <c r="F16" s="1"/>
      <c r="G16" s="15" t="s">
        <v>113</v>
      </c>
      <c r="H16" s="65"/>
      <c r="I16" s="65"/>
      <c r="J16" s="65"/>
      <c r="K16" s="66"/>
      <c r="L16" s="66"/>
      <c r="M16" s="67"/>
      <c r="N16" s="67"/>
      <c r="O16" s="68"/>
      <c r="P16" s="68"/>
      <c r="Q16" s="67"/>
      <c r="R16" s="67"/>
      <c r="S16" s="67"/>
      <c r="T16" s="69"/>
      <c r="U16" s="69"/>
      <c r="V16" s="69"/>
      <c r="W16" s="67"/>
      <c r="X16" s="70"/>
      <c r="Y16" s="70"/>
      <c r="Z16" s="71"/>
      <c r="AA16" s="71"/>
      <c r="AB16" s="68"/>
      <c r="AC16" s="68"/>
      <c r="AD16" s="68"/>
      <c r="AE16" s="72"/>
      <c r="AF16" s="72"/>
      <c r="AG16" s="72"/>
      <c r="AH16" s="72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</row>
    <row r="17" spans="1:1024" s="74" customFormat="1" ht="12.75" customHeight="1" x14ac:dyDescent="0.2">
      <c r="A17" s="75" t="s">
        <v>151</v>
      </c>
      <c r="C17" s="76"/>
      <c r="D17" s="15" t="s">
        <v>113</v>
      </c>
      <c r="E17" s="15" t="s">
        <v>0</v>
      </c>
      <c r="F17" s="10"/>
      <c r="G17" s="15" t="s">
        <v>113</v>
      </c>
      <c r="H17" s="65"/>
      <c r="I17" s="65"/>
      <c r="J17" s="65"/>
      <c r="K17" s="66"/>
      <c r="L17" s="66"/>
      <c r="M17" s="67"/>
      <c r="N17" s="67"/>
      <c r="O17" s="68"/>
      <c r="P17" s="68"/>
      <c r="Q17" s="67"/>
      <c r="R17" s="67"/>
      <c r="S17" s="67"/>
      <c r="T17" s="69"/>
      <c r="U17" s="69"/>
      <c r="V17" s="69"/>
      <c r="W17" s="67"/>
      <c r="X17" s="70"/>
      <c r="Y17" s="70"/>
      <c r="Z17" s="71"/>
      <c r="AA17" s="71"/>
      <c r="AB17" s="68"/>
      <c r="AC17" s="68"/>
      <c r="AD17" s="68"/>
      <c r="AE17" s="72"/>
      <c r="AF17" s="72"/>
      <c r="AG17" s="72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</row>
    <row r="18" spans="1:1024" s="10" customFormat="1" ht="12.75" customHeight="1" thickBot="1" x14ac:dyDescent="0.25">
      <c r="E18" s="8"/>
      <c r="F18" s="12"/>
      <c r="G18" s="15"/>
      <c r="H18" s="13"/>
    </row>
    <row r="19" spans="1:1024" ht="33.75" x14ac:dyDescent="0.2">
      <c r="A19" s="16" t="s">
        <v>120</v>
      </c>
      <c r="B19" s="17" t="s">
        <v>12</v>
      </c>
      <c r="C19" s="18" t="s">
        <v>2</v>
      </c>
      <c r="D19" s="18" t="s">
        <v>1</v>
      </c>
      <c r="E19" s="18" t="s">
        <v>3</v>
      </c>
      <c r="F19" s="18" t="s">
        <v>154</v>
      </c>
      <c r="G19" s="18" t="s">
        <v>115</v>
      </c>
      <c r="H19" s="19" t="s">
        <v>114</v>
      </c>
    </row>
    <row r="20" spans="1:1024" ht="11.25" customHeight="1" thickBot="1" x14ac:dyDescent="0.25">
      <c r="A20" s="20">
        <v>1</v>
      </c>
      <c r="B20" s="21">
        <v>2</v>
      </c>
      <c r="C20" s="22">
        <v>3</v>
      </c>
      <c r="D20" s="23">
        <v>4</v>
      </c>
      <c r="E20" s="22">
        <v>5</v>
      </c>
      <c r="F20" s="22">
        <v>6</v>
      </c>
      <c r="G20" s="22">
        <v>7</v>
      </c>
      <c r="H20" s="24">
        <v>8</v>
      </c>
    </row>
    <row r="21" spans="1:1024" ht="15" customHeight="1" outlineLevel="4" x14ac:dyDescent="0.2">
      <c r="A21" s="41"/>
      <c r="B21" s="42" t="s">
        <v>32</v>
      </c>
      <c r="C21" s="43" t="s">
        <v>34</v>
      </c>
      <c r="D21" s="43" t="s">
        <v>35</v>
      </c>
      <c r="E21" s="44"/>
      <c r="F21" s="44"/>
      <c r="G21" s="44"/>
      <c r="H21" s="45">
        <f>H22</f>
        <v>0</v>
      </c>
    </row>
    <row r="22" spans="1:1024" ht="12.75" outlineLevel="4" x14ac:dyDescent="0.2">
      <c r="A22" s="41"/>
      <c r="B22" s="42" t="s">
        <v>32</v>
      </c>
      <c r="C22" s="46" t="s">
        <v>33</v>
      </c>
      <c r="D22" s="46" t="s">
        <v>6</v>
      </c>
      <c r="E22" s="44"/>
      <c r="F22" s="44"/>
      <c r="G22" s="44"/>
      <c r="H22" s="47">
        <f>SUM(H23:H28)</f>
        <v>0</v>
      </c>
    </row>
    <row r="23" spans="1:1024" ht="24" outlineLevel="4" x14ac:dyDescent="0.2">
      <c r="A23" s="48" t="s">
        <v>13</v>
      </c>
      <c r="B23" s="2" t="s">
        <v>14</v>
      </c>
      <c r="C23" s="3" t="s">
        <v>15</v>
      </c>
      <c r="D23" s="4" t="s">
        <v>16</v>
      </c>
      <c r="E23" s="5" t="s">
        <v>7</v>
      </c>
      <c r="F23" s="6">
        <v>61.6</v>
      </c>
      <c r="G23" s="7"/>
      <c r="H23" s="49">
        <f>ROUND((F23*G23),2)</f>
        <v>0</v>
      </c>
    </row>
    <row r="24" spans="1:1024" ht="12.75" outlineLevel="4" x14ac:dyDescent="0.2">
      <c r="A24" s="48" t="s">
        <v>17</v>
      </c>
      <c r="B24" s="2" t="s">
        <v>14</v>
      </c>
      <c r="C24" s="3" t="s">
        <v>18</v>
      </c>
      <c r="D24" s="4" t="s">
        <v>19</v>
      </c>
      <c r="E24" s="5" t="s">
        <v>7</v>
      </c>
      <c r="F24" s="6">
        <v>246.4</v>
      </c>
      <c r="G24" s="7"/>
      <c r="H24" s="49">
        <f>ROUND((F24*G24),2)</f>
        <v>0</v>
      </c>
    </row>
    <row r="25" spans="1:1024" ht="12.75" outlineLevel="4" x14ac:dyDescent="0.2">
      <c r="A25" s="48" t="s">
        <v>20</v>
      </c>
      <c r="B25" s="2" t="s">
        <v>14</v>
      </c>
      <c r="C25" s="3" t="s">
        <v>21</v>
      </c>
      <c r="D25" s="4" t="s">
        <v>22</v>
      </c>
      <c r="E25" s="5" t="s">
        <v>7</v>
      </c>
      <c r="F25" s="6">
        <v>61.6</v>
      </c>
      <c r="G25" s="7"/>
      <c r="H25" s="49">
        <f t="shared" ref="H25:H72" si="0">ROUND((F25*G25),2)</f>
        <v>0</v>
      </c>
    </row>
    <row r="26" spans="1:1024" ht="12.75" outlineLevel="4" x14ac:dyDescent="0.2">
      <c r="A26" s="48" t="s">
        <v>23</v>
      </c>
      <c r="B26" s="2" t="s">
        <v>14</v>
      </c>
      <c r="C26" s="3" t="s">
        <v>24</v>
      </c>
      <c r="D26" s="4" t="s">
        <v>25</v>
      </c>
      <c r="E26" s="5" t="s">
        <v>7</v>
      </c>
      <c r="F26" s="6">
        <v>862.4</v>
      </c>
      <c r="G26" s="7"/>
      <c r="H26" s="49">
        <f t="shared" si="0"/>
        <v>0</v>
      </c>
    </row>
    <row r="27" spans="1:1024" ht="12.75" outlineLevel="4" x14ac:dyDescent="0.2">
      <c r="A27" s="48" t="s">
        <v>26</v>
      </c>
      <c r="B27" s="2" t="s">
        <v>14</v>
      </c>
      <c r="C27" s="3" t="s">
        <v>27</v>
      </c>
      <c r="D27" s="4" t="s">
        <v>28</v>
      </c>
      <c r="E27" s="5" t="s">
        <v>7</v>
      </c>
      <c r="F27" s="6">
        <v>61.6</v>
      </c>
      <c r="G27" s="7"/>
      <c r="H27" s="49">
        <f t="shared" si="0"/>
        <v>0</v>
      </c>
    </row>
    <row r="28" spans="1:1024" ht="24" outlineLevel="4" x14ac:dyDescent="0.2">
      <c r="A28" s="48" t="s">
        <v>29</v>
      </c>
      <c r="B28" s="2" t="s">
        <v>14</v>
      </c>
      <c r="C28" s="3" t="s">
        <v>30</v>
      </c>
      <c r="D28" s="4" t="s">
        <v>31</v>
      </c>
      <c r="E28" s="5" t="s">
        <v>7</v>
      </c>
      <c r="F28" s="6">
        <v>862.4</v>
      </c>
      <c r="G28" s="7"/>
      <c r="H28" s="49">
        <f t="shared" si="0"/>
        <v>0</v>
      </c>
    </row>
    <row r="29" spans="1:1024" ht="15" customHeight="1" outlineLevel="4" x14ac:dyDescent="0.2">
      <c r="A29" s="41"/>
      <c r="B29" s="42" t="s">
        <v>32</v>
      </c>
      <c r="C29" s="43" t="s">
        <v>36</v>
      </c>
      <c r="D29" s="43" t="s">
        <v>37</v>
      </c>
      <c r="E29" s="44"/>
      <c r="F29" s="44"/>
      <c r="G29" s="44"/>
      <c r="H29" s="45">
        <f>SUM(H30+H37+H51+H53)</f>
        <v>0</v>
      </c>
    </row>
    <row r="30" spans="1:1024" ht="12.75" outlineLevel="4" x14ac:dyDescent="0.2">
      <c r="A30" s="41"/>
      <c r="B30" s="42" t="s">
        <v>32</v>
      </c>
      <c r="C30" s="46" t="s">
        <v>38</v>
      </c>
      <c r="D30" s="46" t="s">
        <v>39</v>
      </c>
      <c r="E30" s="44"/>
      <c r="F30" s="44"/>
      <c r="G30" s="44"/>
      <c r="H30" s="47">
        <f>SUM(H31:H36)</f>
        <v>0</v>
      </c>
    </row>
    <row r="31" spans="1:1024" ht="12.75" outlineLevel="4" x14ac:dyDescent="0.2">
      <c r="A31" s="48">
        <v>7</v>
      </c>
      <c r="B31" s="2" t="s">
        <v>14</v>
      </c>
      <c r="C31" s="3" t="s">
        <v>40</v>
      </c>
      <c r="D31" s="4" t="s">
        <v>41</v>
      </c>
      <c r="E31" s="5" t="s">
        <v>5</v>
      </c>
      <c r="F31" s="6">
        <v>3350</v>
      </c>
      <c r="G31" s="7"/>
      <c r="H31" s="49">
        <f t="shared" si="0"/>
        <v>0</v>
      </c>
    </row>
    <row r="32" spans="1:1024" ht="12.75" outlineLevel="4" x14ac:dyDescent="0.2">
      <c r="A32" s="48">
        <v>8</v>
      </c>
      <c r="B32" s="2" t="s">
        <v>14</v>
      </c>
      <c r="C32" s="3" t="s">
        <v>42</v>
      </c>
      <c r="D32" s="4" t="s">
        <v>43</v>
      </c>
      <c r="E32" s="5" t="s">
        <v>5</v>
      </c>
      <c r="F32" s="6">
        <v>1500</v>
      </c>
      <c r="G32" s="7"/>
      <c r="H32" s="49">
        <f t="shared" si="0"/>
        <v>0</v>
      </c>
    </row>
    <row r="33" spans="1:8" ht="24" outlineLevel="4" x14ac:dyDescent="0.2">
      <c r="A33" s="48">
        <v>9</v>
      </c>
      <c r="B33" s="2" t="s">
        <v>44</v>
      </c>
      <c r="C33" s="3" t="s">
        <v>45</v>
      </c>
      <c r="D33" s="4" t="s">
        <v>46</v>
      </c>
      <c r="E33" s="5" t="s">
        <v>9</v>
      </c>
      <c r="F33" s="6">
        <v>3.87</v>
      </c>
      <c r="G33" s="7"/>
      <c r="H33" s="49">
        <f t="shared" si="0"/>
        <v>0</v>
      </c>
    </row>
    <row r="34" spans="1:8" ht="24" outlineLevel="4" x14ac:dyDescent="0.2">
      <c r="A34" s="48">
        <v>10</v>
      </c>
      <c r="B34" s="2" t="s">
        <v>14</v>
      </c>
      <c r="C34" s="3" t="s">
        <v>47</v>
      </c>
      <c r="D34" s="4" t="s">
        <v>48</v>
      </c>
      <c r="E34" s="5" t="s">
        <v>4</v>
      </c>
      <c r="F34" s="6">
        <v>1120</v>
      </c>
      <c r="G34" s="7"/>
      <c r="H34" s="49">
        <f t="shared" si="0"/>
        <v>0</v>
      </c>
    </row>
    <row r="35" spans="1:8" ht="36" outlineLevel="4" x14ac:dyDescent="0.2">
      <c r="A35" s="48">
        <v>11</v>
      </c>
      <c r="B35" s="2" t="s">
        <v>14</v>
      </c>
      <c r="C35" s="3" t="s">
        <v>49</v>
      </c>
      <c r="D35" s="4" t="s">
        <v>50</v>
      </c>
      <c r="E35" s="5" t="s">
        <v>9</v>
      </c>
      <c r="F35" s="6">
        <v>3.87</v>
      </c>
      <c r="G35" s="7"/>
      <c r="H35" s="49">
        <f t="shared" si="0"/>
        <v>0</v>
      </c>
    </row>
    <row r="36" spans="1:8" ht="24" outlineLevel="4" x14ac:dyDescent="0.2">
      <c r="A36" s="48">
        <v>12</v>
      </c>
      <c r="B36" s="2" t="s">
        <v>14</v>
      </c>
      <c r="C36" s="3" t="s">
        <v>51</v>
      </c>
      <c r="D36" s="4" t="s">
        <v>52</v>
      </c>
      <c r="E36" s="5" t="s">
        <v>53</v>
      </c>
      <c r="F36" s="6">
        <v>62.5</v>
      </c>
      <c r="G36" s="7"/>
      <c r="H36" s="49">
        <f t="shared" si="0"/>
        <v>0</v>
      </c>
    </row>
    <row r="37" spans="1:8" ht="12.75" outlineLevel="4" x14ac:dyDescent="0.2">
      <c r="A37" s="41"/>
      <c r="B37" s="42" t="s">
        <v>32</v>
      </c>
      <c r="C37" s="46" t="s">
        <v>54</v>
      </c>
      <c r="D37" s="46" t="s">
        <v>55</v>
      </c>
      <c r="E37" s="44"/>
      <c r="F37" s="44"/>
      <c r="G37" s="44"/>
      <c r="H37" s="47">
        <f>SUM(H38:H50)</f>
        <v>0</v>
      </c>
    </row>
    <row r="38" spans="1:8" ht="24" outlineLevel="4" x14ac:dyDescent="0.2">
      <c r="A38" s="48">
        <v>13</v>
      </c>
      <c r="B38" s="2" t="s">
        <v>14</v>
      </c>
      <c r="C38" s="3" t="s">
        <v>56</v>
      </c>
      <c r="D38" s="4" t="s">
        <v>57</v>
      </c>
      <c r="E38" s="5" t="s">
        <v>4</v>
      </c>
      <c r="F38" s="6">
        <v>1120</v>
      </c>
      <c r="G38" s="7"/>
      <c r="H38" s="49">
        <f t="shared" si="0"/>
        <v>0</v>
      </c>
    </row>
    <row r="39" spans="1:8" ht="12.75" outlineLevel="4" x14ac:dyDescent="0.2">
      <c r="A39" s="48">
        <v>14</v>
      </c>
      <c r="B39" s="2" t="s">
        <v>14</v>
      </c>
      <c r="C39" s="3" t="s">
        <v>58</v>
      </c>
      <c r="D39" s="4" t="s">
        <v>59</v>
      </c>
      <c r="E39" s="5" t="s">
        <v>10</v>
      </c>
      <c r="F39" s="6">
        <v>12</v>
      </c>
      <c r="G39" s="7"/>
      <c r="H39" s="49">
        <f t="shared" si="0"/>
        <v>0</v>
      </c>
    </row>
    <row r="40" spans="1:8" ht="24" outlineLevel="4" x14ac:dyDescent="0.2">
      <c r="A40" s="48">
        <v>15</v>
      </c>
      <c r="B40" s="2" t="s">
        <v>14</v>
      </c>
      <c r="C40" s="3" t="s">
        <v>60</v>
      </c>
      <c r="D40" s="4" t="s">
        <v>61</v>
      </c>
      <c r="E40" s="5" t="s">
        <v>5</v>
      </c>
      <c r="F40" s="6">
        <v>10</v>
      </c>
      <c r="G40" s="7"/>
      <c r="H40" s="49">
        <f t="shared" si="0"/>
        <v>0</v>
      </c>
    </row>
    <row r="41" spans="1:8" ht="24" outlineLevel="4" x14ac:dyDescent="0.2">
      <c r="A41" s="48">
        <v>16</v>
      </c>
      <c r="B41" s="2" t="s">
        <v>14</v>
      </c>
      <c r="C41" s="3" t="s">
        <v>62</v>
      </c>
      <c r="D41" s="4" t="s">
        <v>63</v>
      </c>
      <c r="E41" s="5" t="s">
        <v>5</v>
      </c>
      <c r="F41" s="6">
        <v>90</v>
      </c>
      <c r="G41" s="7"/>
      <c r="H41" s="49">
        <f t="shared" si="0"/>
        <v>0</v>
      </c>
    </row>
    <row r="42" spans="1:8" ht="12.75" outlineLevel="4" x14ac:dyDescent="0.2">
      <c r="A42" s="48">
        <v>17</v>
      </c>
      <c r="B42" s="2" t="s">
        <v>14</v>
      </c>
      <c r="C42" s="3" t="s">
        <v>64</v>
      </c>
      <c r="D42" s="4" t="s">
        <v>65</v>
      </c>
      <c r="E42" s="5" t="s">
        <v>10</v>
      </c>
      <c r="F42" s="6">
        <v>4</v>
      </c>
      <c r="G42" s="7"/>
      <c r="H42" s="49">
        <f t="shared" si="0"/>
        <v>0</v>
      </c>
    </row>
    <row r="43" spans="1:8" ht="24" outlineLevel="4" x14ac:dyDescent="0.2">
      <c r="A43" s="48">
        <v>18</v>
      </c>
      <c r="B43" s="2" t="s">
        <v>14</v>
      </c>
      <c r="C43" s="3" t="s">
        <v>66</v>
      </c>
      <c r="D43" s="4" t="s">
        <v>67</v>
      </c>
      <c r="E43" s="5" t="s">
        <v>5</v>
      </c>
      <c r="F43" s="6">
        <v>160</v>
      </c>
      <c r="G43" s="7"/>
      <c r="H43" s="49">
        <f t="shared" si="0"/>
        <v>0</v>
      </c>
    </row>
    <row r="44" spans="1:8" ht="24" outlineLevel="4" x14ac:dyDescent="0.2">
      <c r="A44" s="48">
        <v>19</v>
      </c>
      <c r="B44" s="2" t="s">
        <v>14</v>
      </c>
      <c r="C44" s="3" t="s">
        <v>68</v>
      </c>
      <c r="D44" s="4" t="s">
        <v>69</v>
      </c>
      <c r="E44" s="5" t="s">
        <v>10</v>
      </c>
      <c r="F44" s="6">
        <v>480</v>
      </c>
      <c r="G44" s="7"/>
      <c r="H44" s="49">
        <f t="shared" si="0"/>
        <v>0</v>
      </c>
    </row>
    <row r="45" spans="1:8" ht="12.75" outlineLevel="4" x14ac:dyDescent="0.2">
      <c r="A45" s="48">
        <v>20</v>
      </c>
      <c r="B45" s="2" t="s">
        <v>14</v>
      </c>
      <c r="C45" s="3" t="s">
        <v>70</v>
      </c>
      <c r="D45" s="4" t="s">
        <v>71</v>
      </c>
      <c r="E45" s="5" t="s">
        <v>5</v>
      </c>
      <c r="F45" s="6">
        <v>10</v>
      </c>
      <c r="G45" s="7"/>
      <c r="H45" s="49">
        <f t="shared" si="0"/>
        <v>0</v>
      </c>
    </row>
    <row r="46" spans="1:8" ht="24" outlineLevel="4" x14ac:dyDescent="0.2">
      <c r="A46" s="48">
        <v>21</v>
      </c>
      <c r="B46" s="2" t="s">
        <v>14</v>
      </c>
      <c r="C46" s="3" t="s">
        <v>72</v>
      </c>
      <c r="D46" s="4" t="s">
        <v>73</v>
      </c>
      <c r="E46" s="5" t="s">
        <v>5</v>
      </c>
      <c r="F46" s="6">
        <v>30</v>
      </c>
      <c r="G46" s="7"/>
      <c r="H46" s="49">
        <f t="shared" si="0"/>
        <v>0</v>
      </c>
    </row>
    <row r="47" spans="1:8" ht="24" outlineLevel="4" x14ac:dyDescent="0.2">
      <c r="A47" s="48">
        <v>22</v>
      </c>
      <c r="B47" s="2" t="s">
        <v>14</v>
      </c>
      <c r="C47" s="3" t="s">
        <v>74</v>
      </c>
      <c r="D47" s="4" t="s">
        <v>75</v>
      </c>
      <c r="E47" s="5" t="s">
        <v>10</v>
      </c>
      <c r="F47" s="6">
        <v>12</v>
      </c>
      <c r="G47" s="7"/>
      <c r="H47" s="49">
        <f t="shared" si="0"/>
        <v>0</v>
      </c>
    </row>
    <row r="48" spans="1:8" ht="12.75" outlineLevel="4" x14ac:dyDescent="0.2">
      <c r="A48" s="48">
        <v>23</v>
      </c>
      <c r="B48" s="2" t="s">
        <v>14</v>
      </c>
      <c r="C48" s="3" t="s">
        <v>76</v>
      </c>
      <c r="D48" s="4" t="s">
        <v>77</v>
      </c>
      <c r="E48" s="5" t="s">
        <v>5</v>
      </c>
      <c r="F48" s="6">
        <v>160</v>
      </c>
      <c r="G48" s="7"/>
      <c r="H48" s="49">
        <f t="shared" si="0"/>
        <v>0</v>
      </c>
    </row>
    <row r="49" spans="1:8" ht="24" outlineLevel="4" x14ac:dyDescent="0.2">
      <c r="A49" s="48">
        <v>24</v>
      </c>
      <c r="B49" s="2" t="s">
        <v>14</v>
      </c>
      <c r="C49" s="3" t="s">
        <v>78</v>
      </c>
      <c r="D49" s="4" t="s">
        <v>79</v>
      </c>
      <c r="E49" s="5" t="s">
        <v>4</v>
      </c>
      <c r="F49" s="6">
        <v>1200</v>
      </c>
      <c r="G49" s="7"/>
      <c r="H49" s="49">
        <f t="shared" si="0"/>
        <v>0</v>
      </c>
    </row>
    <row r="50" spans="1:8" ht="21" customHeight="1" outlineLevel="4" x14ac:dyDescent="0.2">
      <c r="A50" s="48">
        <v>25</v>
      </c>
      <c r="B50" s="2" t="s">
        <v>14</v>
      </c>
      <c r="C50" s="3" t="s">
        <v>80</v>
      </c>
      <c r="D50" s="4" t="s">
        <v>81</v>
      </c>
      <c r="E50" s="5"/>
      <c r="F50" s="6">
        <v>1</v>
      </c>
      <c r="G50" s="7"/>
      <c r="H50" s="49">
        <f t="shared" si="0"/>
        <v>0</v>
      </c>
    </row>
    <row r="51" spans="1:8" ht="12.75" outlineLevel="4" x14ac:dyDescent="0.2">
      <c r="A51" s="41"/>
      <c r="B51" s="42" t="s">
        <v>32</v>
      </c>
      <c r="C51" s="46" t="s">
        <v>82</v>
      </c>
      <c r="D51" s="46" t="s">
        <v>83</v>
      </c>
      <c r="E51" s="44"/>
      <c r="F51" s="44"/>
      <c r="G51" s="44"/>
      <c r="H51" s="47">
        <f>SUM(H52)</f>
        <v>0</v>
      </c>
    </row>
    <row r="52" spans="1:8" ht="24" outlineLevel="4" x14ac:dyDescent="0.2">
      <c r="A52" s="48">
        <v>26</v>
      </c>
      <c r="B52" s="2" t="s">
        <v>14</v>
      </c>
      <c r="C52" s="3" t="s">
        <v>84</v>
      </c>
      <c r="D52" s="4" t="s">
        <v>85</v>
      </c>
      <c r="E52" s="5" t="s">
        <v>4</v>
      </c>
      <c r="F52" s="6">
        <v>1120</v>
      </c>
      <c r="G52" s="7"/>
      <c r="H52" s="49">
        <f t="shared" si="0"/>
        <v>0</v>
      </c>
    </row>
    <row r="53" spans="1:8" ht="12.75" outlineLevel="4" x14ac:dyDescent="0.2">
      <c r="A53" s="41"/>
      <c r="B53" s="42" t="s">
        <v>32</v>
      </c>
      <c r="C53" s="46" t="s">
        <v>86</v>
      </c>
      <c r="D53" s="46" t="s">
        <v>87</v>
      </c>
      <c r="E53" s="44"/>
      <c r="F53" s="44"/>
      <c r="G53" s="44"/>
      <c r="H53" s="47">
        <f>SUM(H54:H56)</f>
        <v>0</v>
      </c>
    </row>
    <row r="54" spans="1:8" ht="12.75" outlineLevel="4" x14ac:dyDescent="0.2">
      <c r="A54" s="48">
        <v>27</v>
      </c>
      <c r="B54" s="2" t="s">
        <v>14</v>
      </c>
      <c r="C54" s="3" t="s">
        <v>88</v>
      </c>
      <c r="D54" s="4" t="s">
        <v>89</v>
      </c>
      <c r="E54" s="5" t="s">
        <v>10</v>
      </c>
      <c r="F54" s="6">
        <v>6</v>
      </c>
      <c r="G54" s="7"/>
      <c r="H54" s="49">
        <f t="shared" si="0"/>
        <v>0</v>
      </c>
    </row>
    <row r="55" spans="1:8" ht="24" outlineLevel="4" x14ac:dyDescent="0.2">
      <c r="A55" s="48">
        <v>28</v>
      </c>
      <c r="B55" s="2" t="s">
        <v>44</v>
      </c>
      <c r="C55" s="3" t="s">
        <v>90</v>
      </c>
      <c r="D55" s="4" t="s">
        <v>91</v>
      </c>
      <c r="E55" s="5" t="s">
        <v>10</v>
      </c>
      <c r="F55" s="6">
        <v>6</v>
      </c>
      <c r="G55" s="7"/>
      <c r="H55" s="49">
        <f t="shared" si="0"/>
        <v>0</v>
      </c>
    </row>
    <row r="56" spans="1:8" ht="24" outlineLevel="4" x14ac:dyDescent="0.2">
      <c r="A56" s="48">
        <v>29</v>
      </c>
      <c r="B56" s="2" t="s">
        <v>14</v>
      </c>
      <c r="C56" s="3" t="s">
        <v>92</v>
      </c>
      <c r="D56" s="4" t="s">
        <v>93</v>
      </c>
      <c r="E56" s="5" t="s">
        <v>53</v>
      </c>
      <c r="F56" s="6">
        <v>13.691000000000001</v>
      </c>
      <c r="G56" s="7"/>
      <c r="H56" s="49">
        <f t="shared" si="0"/>
        <v>0</v>
      </c>
    </row>
    <row r="57" spans="1:8" ht="15" customHeight="1" outlineLevel="4" x14ac:dyDescent="0.2">
      <c r="A57" s="41"/>
      <c r="B57" s="42" t="s">
        <v>32</v>
      </c>
      <c r="C57" s="43" t="s">
        <v>94</v>
      </c>
      <c r="D57" s="43" t="s">
        <v>95</v>
      </c>
      <c r="E57" s="44"/>
      <c r="F57" s="44"/>
      <c r="G57" s="44"/>
      <c r="H57" s="45">
        <f>SUM(H58:H71)</f>
        <v>0</v>
      </c>
    </row>
    <row r="58" spans="1:8" ht="12.75" outlineLevel="4" x14ac:dyDescent="0.2">
      <c r="A58" s="48">
        <v>30</v>
      </c>
      <c r="B58" s="2" t="s">
        <v>14</v>
      </c>
      <c r="C58" s="3" t="s">
        <v>96</v>
      </c>
      <c r="D58" s="4" t="s">
        <v>97</v>
      </c>
      <c r="E58" s="5" t="s">
        <v>98</v>
      </c>
      <c r="F58" s="6">
        <v>160</v>
      </c>
      <c r="G58" s="7"/>
      <c r="H58" s="49">
        <f t="shared" si="0"/>
        <v>0</v>
      </c>
    </row>
    <row r="59" spans="1:8" ht="12.75" outlineLevel="4" x14ac:dyDescent="0.2">
      <c r="A59" s="48">
        <v>31</v>
      </c>
      <c r="B59" s="2" t="s">
        <v>14</v>
      </c>
      <c r="C59" s="3" t="s">
        <v>99</v>
      </c>
      <c r="D59" s="4" t="s">
        <v>100</v>
      </c>
      <c r="E59" s="5" t="s">
        <v>4</v>
      </c>
      <c r="F59" s="6">
        <v>1120</v>
      </c>
      <c r="G59" s="7"/>
      <c r="H59" s="49">
        <f t="shared" si="0"/>
        <v>0</v>
      </c>
    </row>
    <row r="60" spans="1:8" ht="12.75" outlineLevel="4" x14ac:dyDescent="0.2">
      <c r="A60" s="48">
        <v>32</v>
      </c>
      <c r="B60" s="2" t="s">
        <v>14</v>
      </c>
      <c r="C60" s="3" t="s">
        <v>101</v>
      </c>
      <c r="D60" s="86" t="s">
        <v>121</v>
      </c>
      <c r="E60" s="87"/>
      <c r="F60" s="83"/>
      <c r="G60" s="84"/>
      <c r="H60" s="85"/>
    </row>
    <row r="61" spans="1:8" ht="12.75" outlineLevel="4" x14ac:dyDescent="0.2">
      <c r="A61" s="48" t="s">
        <v>130</v>
      </c>
      <c r="B61" s="2"/>
      <c r="C61" s="3"/>
      <c r="D61" s="4" t="s">
        <v>122</v>
      </c>
      <c r="E61" s="5" t="s">
        <v>98</v>
      </c>
      <c r="F61" s="6">
        <v>160</v>
      </c>
      <c r="G61" s="7"/>
      <c r="H61" s="49">
        <f t="shared" si="0"/>
        <v>0</v>
      </c>
    </row>
    <row r="62" spans="1:8" ht="12.75" outlineLevel="4" x14ac:dyDescent="0.2">
      <c r="A62" s="48" t="s">
        <v>131</v>
      </c>
      <c r="B62" s="2"/>
      <c r="C62" s="3"/>
      <c r="D62" s="4" t="s">
        <v>123</v>
      </c>
      <c r="E62" s="5" t="s">
        <v>10</v>
      </c>
      <c r="F62" s="6">
        <v>170</v>
      </c>
      <c r="G62" s="7"/>
      <c r="H62" s="49">
        <f t="shared" si="0"/>
        <v>0</v>
      </c>
    </row>
    <row r="63" spans="1:8" ht="12.75" outlineLevel="4" x14ac:dyDescent="0.2">
      <c r="A63" s="48" t="s">
        <v>132</v>
      </c>
      <c r="B63" s="2"/>
      <c r="C63" s="3"/>
      <c r="D63" s="4" t="s">
        <v>124</v>
      </c>
      <c r="E63" s="5" t="s">
        <v>10</v>
      </c>
      <c r="F63" s="6">
        <v>4</v>
      </c>
      <c r="G63" s="7"/>
      <c r="H63" s="49">
        <f t="shared" si="0"/>
        <v>0</v>
      </c>
    </row>
    <row r="64" spans="1:8" ht="12.75" outlineLevel="4" x14ac:dyDescent="0.2">
      <c r="A64" s="48" t="s">
        <v>133</v>
      </c>
      <c r="B64" s="2"/>
      <c r="C64" s="3"/>
      <c r="D64" s="4" t="s">
        <v>125</v>
      </c>
      <c r="E64" s="5" t="s">
        <v>10</v>
      </c>
      <c r="F64" s="6">
        <v>8</v>
      </c>
      <c r="G64" s="7"/>
      <c r="H64" s="49">
        <f t="shared" si="0"/>
        <v>0</v>
      </c>
    </row>
    <row r="65" spans="1:9" ht="12.75" outlineLevel="4" x14ac:dyDescent="0.2">
      <c r="A65" s="48" t="s">
        <v>134</v>
      </c>
      <c r="B65" s="2"/>
      <c r="C65" s="3"/>
      <c r="D65" s="4" t="s">
        <v>126</v>
      </c>
      <c r="E65" s="5" t="s">
        <v>10</v>
      </c>
      <c r="F65" s="6">
        <v>16</v>
      </c>
      <c r="G65" s="7"/>
      <c r="H65" s="49">
        <f t="shared" si="0"/>
        <v>0</v>
      </c>
    </row>
    <row r="66" spans="1:9" ht="12.75" outlineLevel="4" x14ac:dyDescent="0.2">
      <c r="A66" s="48" t="s">
        <v>135</v>
      </c>
      <c r="B66" s="2"/>
      <c r="C66" s="3"/>
      <c r="D66" s="4" t="s">
        <v>127</v>
      </c>
      <c r="E66" s="5" t="s">
        <v>98</v>
      </c>
      <c r="F66" s="6">
        <v>8</v>
      </c>
      <c r="G66" s="7"/>
      <c r="H66" s="49">
        <f t="shared" si="0"/>
        <v>0</v>
      </c>
    </row>
    <row r="67" spans="1:9" ht="12.75" outlineLevel="4" x14ac:dyDescent="0.2">
      <c r="A67" s="48" t="s">
        <v>136</v>
      </c>
      <c r="B67" s="2"/>
      <c r="C67" s="3"/>
      <c r="D67" s="4" t="s">
        <v>128</v>
      </c>
      <c r="E67" s="5" t="s">
        <v>10</v>
      </c>
      <c r="F67" s="6">
        <v>3</v>
      </c>
      <c r="G67" s="7"/>
      <c r="H67" s="49">
        <f t="shared" si="0"/>
        <v>0</v>
      </c>
    </row>
    <row r="68" spans="1:9" ht="12.75" outlineLevel="4" x14ac:dyDescent="0.2">
      <c r="A68" s="48" t="s">
        <v>137</v>
      </c>
      <c r="B68" s="2"/>
      <c r="C68" s="3"/>
      <c r="D68" s="4" t="s">
        <v>129</v>
      </c>
      <c r="E68" s="5" t="s">
        <v>10</v>
      </c>
      <c r="F68" s="6">
        <v>250</v>
      </c>
      <c r="G68" s="7"/>
      <c r="H68" s="49">
        <f t="shared" si="0"/>
        <v>0</v>
      </c>
    </row>
    <row r="69" spans="1:9" ht="12.75" outlineLevel="4" x14ac:dyDescent="0.2">
      <c r="A69" s="48">
        <v>33</v>
      </c>
      <c r="B69" s="2" t="s">
        <v>14</v>
      </c>
      <c r="C69" s="3" t="s">
        <v>102</v>
      </c>
      <c r="D69" s="4" t="s">
        <v>103</v>
      </c>
      <c r="E69" s="5" t="s">
        <v>98</v>
      </c>
      <c r="F69" s="6">
        <v>168</v>
      </c>
      <c r="G69" s="7"/>
      <c r="H69" s="49">
        <f t="shared" si="0"/>
        <v>0</v>
      </c>
    </row>
    <row r="70" spans="1:9" ht="12.75" outlineLevel="4" x14ac:dyDescent="0.2">
      <c r="A70" s="48">
        <v>34</v>
      </c>
      <c r="B70" s="2" t="s">
        <v>14</v>
      </c>
      <c r="C70" s="3" t="s">
        <v>138</v>
      </c>
      <c r="D70" s="4" t="s">
        <v>139</v>
      </c>
      <c r="E70" s="5" t="s">
        <v>104</v>
      </c>
      <c r="F70" s="6">
        <v>240</v>
      </c>
      <c r="G70" s="7"/>
      <c r="H70" s="49">
        <f>ROUND((F70*G70),2)</f>
        <v>0</v>
      </c>
    </row>
    <row r="71" spans="1:9" ht="12.75" outlineLevel="4" x14ac:dyDescent="0.2">
      <c r="A71" s="48">
        <v>35</v>
      </c>
      <c r="B71" s="2" t="s">
        <v>14</v>
      </c>
      <c r="C71" s="3" t="s">
        <v>105</v>
      </c>
      <c r="D71" s="4" t="s">
        <v>106</v>
      </c>
      <c r="E71" s="5" t="s">
        <v>4</v>
      </c>
      <c r="F71" s="6">
        <v>840</v>
      </c>
      <c r="G71" s="7"/>
      <c r="H71" s="49">
        <f t="shared" si="0"/>
        <v>0</v>
      </c>
      <c r="I71" s="55"/>
    </row>
    <row r="72" spans="1:9" ht="12.75" outlineLevel="4" x14ac:dyDescent="0.2">
      <c r="A72" s="2">
        <v>36</v>
      </c>
      <c r="B72" s="2" t="s">
        <v>140</v>
      </c>
      <c r="C72" s="3"/>
      <c r="D72" s="4" t="s">
        <v>141</v>
      </c>
      <c r="E72" s="5" t="s">
        <v>7</v>
      </c>
      <c r="F72" s="6">
        <v>61.6</v>
      </c>
      <c r="G72" s="7"/>
      <c r="H72" s="49">
        <f t="shared" si="0"/>
        <v>0</v>
      </c>
      <c r="I72" s="55"/>
    </row>
    <row r="73" spans="1:9" ht="15" customHeight="1" outlineLevel="4" x14ac:dyDescent="0.2">
      <c r="A73" s="88"/>
      <c r="B73" s="89"/>
      <c r="C73" s="90"/>
      <c r="D73" s="90" t="s">
        <v>116</v>
      </c>
      <c r="E73" s="91"/>
      <c r="F73" s="91"/>
      <c r="G73" s="91"/>
      <c r="H73" s="92">
        <f>SUM(H21+H29+H57)</f>
        <v>0</v>
      </c>
    </row>
    <row r="74" spans="1:9" ht="12.75" outlineLevel="4" x14ac:dyDescent="0.2">
      <c r="A74" s="41"/>
      <c r="B74" s="42"/>
      <c r="C74" s="46"/>
      <c r="D74" s="46" t="s">
        <v>117</v>
      </c>
      <c r="E74" s="44"/>
      <c r="F74" s="44"/>
      <c r="G74" s="44"/>
      <c r="H74" s="56"/>
    </row>
    <row r="75" spans="1:9" ht="12.75" outlineLevel="4" x14ac:dyDescent="0.2">
      <c r="A75" s="41"/>
      <c r="B75" s="42"/>
      <c r="C75" s="46"/>
      <c r="D75" s="46" t="s">
        <v>118</v>
      </c>
      <c r="E75" s="44"/>
      <c r="F75" s="44"/>
      <c r="G75" s="44"/>
      <c r="H75" s="47">
        <f>ROUND((H73*H74),2)</f>
        <v>0</v>
      </c>
    </row>
    <row r="76" spans="1:9" ht="15" customHeight="1" outlineLevel="4" thickBot="1" x14ac:dyDescent="0.25">
      <c r="A76" s="50"/>
      <c r="B76" s="51"/>
      <c r="C76" s="52"/>
      <c r="D76" s="52" t="s">
        <v>119</v>
      </c>
      <c r="E76" s="53"/>
      <c r="F76" s="53"/>
      <c r="G76" s="53"/>
      <c r="H76" s="54">
        <f>H73+H75</f>
        <v>0</v>
      </c>
    </row>
    <row r="77" spans="1:9" ht="12.75" customHeight="1" outlineLevel="4" x14ac:dyDescent="0.2">
      <c r="A77" s="44"/>
      <c r="B77" s="42"/>
      <c r="C77" s="43"/>
      <c r="D77" s="43"/>
      <c r="E77" s="44"/>
      <c r="F77" s="44"/>
      <c r="G77" s="44"/>
      <c r="H77" s="63"/>
    </row>
    <row r="78" spans="1:9" ht="12.75" customHeight="1" outlineLevel="4" x14ac:dyDescent="0.2">
      <c r="A78" s="44"/>
      <c r="B78" s="42"/>
      <c r="C78" s="43"/>
      <c r="D78" s="43"/>
      <c r="E78" s="44"/>
      <c r="F78" s="44"/>
      <c r="G78" s="44"/>
      <c r="H78" s="63"/>
    </row>
    <row r="79" spans="1:9" ht="12.75" customHeight="1" outlineLevel="4" x14ac:dyDescent="0.2">
      <c r="A79" s="44"/>
      <c r="B79" s="42"/>
      <c r="C79" s="43"/>
      <c r="D79" s="43"/>
      <c r="E79" s="44"/>
      <c r="F79" s="44"/>
      <c r="G79" s="44"/>
      <c r="H79" s="63"/>
    </row>
    <row r="80" spans="1:9" ht="12.75" customHeight="1" outlineLevel="4" x14ac:dyDescent="0.2">
      <c r="A80" s="15"/>
      <c r="B80" s="10"/>
      <c r="D80" s="15"/>
      <c r="E80" s="29"/>
      <c r="F80" s="29"/>
      <c r="G80" s="29"/>
      <c r="H80" s="30"/>
    </row>
    <row r="81" spans="1:8" ht="12.75" customHeight="1" outlineLevel="4" x14ac:dyDescent="0.2">
      <c r="A81" s="28"/>
      <c r="B81" s="10"/>
      <c r="D81" s="13"/>
      <c r="E81" s="28"/>
      <c r="F81" s="29"/>
      <c r="G81" s="29"/>
      <c r="H81" s="30"/>
    </row>
    <row r="82" spans="1:8" ht="12.75" customHeight="1" outlineLevel="4" x14ac:dyDescent="0.2">
      <c r="A82" s="28"/>
      <c r="B82" s="10"/>
      <c r="D82" s="13"/>
      <c r="E82" s="28"/>
      <c r="F82" s="29"/>
      <c r="G82" s="29"/>
      <c r="H82" s="30"/>
    </row>
    <row r="83" spans="1:8" ht="12.75" customHeight="1" x14ac:dyDescent="0.2">
      <c r="A83" s="31"/>
      <c r="B83" s="31"/>
      <c r="C83" s="32"/>
      <c r="D83" s="33"/>
      <c r="E83" s="95" t="s">
        <v>155</v>
      </c>
      <c r="F83" s="95"/>
      <c r="G83" s="95"/>
      <c r="H83" s="95"/>
    </row>
    <row r="84" spans="1:8" ht="12.75" customHeight="1" x14ac:dyDescent="0.2">
      <c r="A84" s="34"/>
      <c r="B84" s="34"/>
      <c r="C84" s="35"/>
      <c r="D84" s="36"/>
      <c r="E84" s="96" t="s">
        <v>11</v>
      </c>
      <c r="F84" s="96"/>
      <c r="G84" s="96"/>
      <c r="H84" s="96"/>
    </row>
  </sheetData>
  <mergeCells count="3">
    <mergeCell ref="A5:H5"/>
    <mergeCell ref="E83:H83"/>
    <mergeCell ref="E84:H84"/>
  </mergeCells>
  <phoneticPr fontId="26" type="noConversion"/>
  <printOptions horizontalCentered="1"/>
  <pageMargins left="0.59055118110236227" right="0.39370078740157483" top="0.78740157480314965" bottom="0.78740157480314965" header="0.39370078740157483" footer="0.39370078740157483"/>
  <pageSetup paperSize="9" scale="79" fitToHeight="0" orientation="portrait" blackAndWhite="1" r:id="rId1"/>
  <headerFooter alignWithMargins="0">
    <oddFooter>&amp;C&amp;8- &amp;P/&amp;N -</oddFooter>
  </headerFooter>
  <ignoredErrors>
    <ignoredError sqref="A22:C28 A30:C30 C37 A51:C51 B50:C50 B36:C36 B31:C31 B32:C32 B33:C33 B34:C34 B35:C35 B56:C56 B52:C52 B53:C53 B54:C54 B55:C55" numberStoredAsText="1"/>
    <ignoredError sqref="H30 H37 H51 H53 H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Výkaz výmer</vt:lpstr>
      <vt:lpstr>'Výkaz výmer'!Názvy_tlače</vt:lpstr>
      <vt:lpstr>'Výkaz výmer'!Oblasť_tlače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Handlová</dc:creator>
  <cp:lastModifiedBy>Mária Lenková</cp:lastModifiedBy>
  <cp:lastPrinted>2021-02-11T13:01:00Z</cp:lastPrinted>
  <dcterms:created xsi:type="dcterms:W3CDTF">2016-11-02T09:17:34Z</dcterms:created>
  <dcterms:modified xsi:type="dcterms:W3CDTF">2021-02-11T13:01:38Z</dcterms:modified>
</cp:coreProperties>
</file>